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840" windowHeight="12585" activeTab="0"/>
  </bookViews>
  <sheets>
    <sheet name="Лист 1" sheetId="1" r:id="rId1"/>
  </sheets>
  <definedNames>
    <definedName name="_xlnm.Print_Titles" localSheetId="0">'Лист 1'!$A:$A,'Лист 1'!$5:$7</definedName>
    <definedName name="_xlnm.Print_Area" localSheetId="0">'Лист 1'!$A$1:$AO$102</definedName>
  </definedNames>
  <calcPr fullCalcOnLoad="1"/>
</workbook>
</file>

<file path=xl/sharedStrings.xml><?xml version="1.0" encoding="utf-8"?>
<sst xmlns="http://schemas.openxmlformats.org/spreadsheetml/2006/main" count="139" uniqueCount="118">
  <si>
    <t>Исходные данные для расчета дотаций субъектам РФ, достигших наилучших наилучших результатов по увеличению регионального налогового потенциала</t>
  </si>
  <si>
    <t>2008 год</t>
  </si>
  <si>
    <t>2009 год</t>
  </si>
  <si>
    <t>2010 год</t>
  </si>
  <si>
    <t>2011 год</t>
  </si>
  <si>
    <t>Население на 1 янв. 2009 г., тыс. чел.</t>
  </si>
  <si>
    <t>Частные + иностр (в т.ч. совм) (без добыв отрасли), тыс. руб.</t>
  </si>
  <si>
    <t>Налоговые доходы (без добыв отрасли), тыс. руб.</t>
  </si>
  <si>
    <t>Объем отгруженных товаров собств. произв-ва отд. отраслей (без добыв отрасли), тыс. руб.</t>
  </si>
  <si>
    <t>Население на 1 янв. 2010 г., тыс. чел.</t>
  </si>
  <si>
    <t>Темп роста 2009 / 2008</t>
  </si>
  <si>
    <t>Частные + иностр (в т.ч. совм) (без добыв отрасли) в расчете на 1 жителя, тыс. руб.</t>
  </si>
  <si>
    <t>ИБР 2009 г.</t>
  </si>
  <si>
    <t>Нал. доходы (без добыв отрасли) с учетом ИБР, тыс. руб.</t>
  </si>
  <si>
    <t>Нал. доходы (без добыв отрасли) в расчете на 1 жителя (ИБР), руб.</t>
  </si>
  <si>
    <t>Объем отгруженных товаров собств. произв-ва по отд. отраслям (без добыв отрасли) на 1 жителя, руб.</t>
  </si>
  <si>
    <t>Население на 1 янв. 2011 г., тыс. чел.</t>
  </si>
  <si>
    <t>Темп роста 2010 / 2009</t>
  </si>
  <si>
    <t>ИБР 2010 г.</t>
  </si>
  <si>
    <t>Население на 1 янв. 2012 г., тыс. чел.</t>
  </si>
  <si>
    <t>Темп роста 2011 / 2010</t>
  </si>
  <si>
    <t>ИБР 2011 г.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</si>
  <si>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</si>
  <si>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</si>
  <si>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</si>
  <si>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</si>
  <si>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</si>
  <si>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</si>
  <si>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</si>
  <si>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</si>
  <si>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</si>
  <si>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</si>
  <si>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</si>
  <si>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</si>
  <si>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</si>
  <si>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</si>
  <si>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</si>
  <si>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</si>
  <si>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</si>
  <si>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</si>
  <si>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</si>
  <si>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</si>
  <si>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</si>
  <si>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</si>
  <si>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</si>
  <si>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</si>
  <si>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</si>
  <si>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</si>
  <si>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</si>
  <si>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</si>
  <si>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</si>
  <si>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</si>
  <si>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</si>
  <si>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автономный округ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</si>
  <si>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</si>
  <si>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</si>
  <si>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</si>
  <si>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</si>
  <si>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</si>
  <si>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</si>
  <si>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</si>
  <si>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</si>
  <si>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</si>
  <si>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</si>
  <si>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</si>
  <si>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</si>
  <si>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</si>
  <si>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</si>
  <si>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</si>
  <si>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</si>
  <si>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</si>
  <si>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</si>
  <si>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</si>
  <si>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</si>
  <si>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</si>
  <si>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</si>
  <si>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</si>
  <si>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</si>
  <si>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</si>
  <si>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</si>
  <si>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</si>
  <si>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</si>
  <si>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</si>
  <si>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</si>
  <si>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</si>
  <si>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</si>
  <si>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</si>
  <si>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</si>
  <si>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</si>
  <si>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</si>
  <si>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</si>
  <si>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</si>
  <si>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</si>
  <si>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</si>
  <si>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</si>
  <si>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</si>
  <si>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</si>
  <si>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</si>
  <si>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</si>
  <si>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</si>
  <si>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</si>
  <si>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</si>
  <si>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</si>
  <si>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</si>
  <si>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</si>
  <si>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</si>
  <si>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</si>
  <si>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</si>
  <si>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</si>
  <si>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</si>
  <si>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</si>
  <si>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</si>
  <si>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</si>
  <si>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</si>
  <si>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Объем отгруженных товаров собств. произв-ва отд. отраслей (без добыв отрасли), тыс. руб.*</t>
  </si>
  <si>
    <t>Объем отгруженных товаров собств. произв-ва по отд. отраслям (без добыв отрасли) на 1 жителя, руб.*</t>
  </si>
  <si>
    <t>* предварительные данные</t>
  </si>
  <si>
    <t>к вопросу №4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</si>
</sst>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%"/>
    <numFmt numFmtId="168" formatCode="0.0000"/>
  </numFmts>
  <fonts count="48">
    <font>
      <sz val="10"/>
      <name val="Arial Cyr"/>
      <family val="0"/>
    </font>
    <font>
      <sz val="11"/>
      <color indexed="8"/>
      <name val="Times New Roman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0"/>
      <name val="Arial Cyr"/>
      <family val="0"/>
    </font>
    <font>
      <sz val="8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9" fontId="7" fillId="0" borderId="10" xfId="0" applyNumberFormat="1" applyFont="1" applyFill="1" applyBorder="1" applyAlignment="1">
      <alignment horizontal="right" vertical="center"/>
    </xf>
    <xf numFmtId="166" fontId="7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3" fontId="8" fillId="0" borderId="10" xfId="0" applyNumberFormat="1" applyFont="1" applyFill="1" applyBorder="1" applyAlignment="1">
      <alignment horizontal="right" vertical="center"/>
    </xf>
    <xf numFmtId="168" fontId="7" fillId="0" borderId="10" xfId="0" applyNumberFormat="1" applyFont="1" applyFill="1" applyBorder="1" applyAlignment="1">
      <alignment horizontal="right" vertical="center"/>
    </xf>
    <xf numFmtId="9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 indent="2"/>
    </xf>
    <xf numFmtId="166" fontId="8" fillId="0" borderId="10" xfId="0" applyNumberFormat="1" applyFont="1" applyFill="1" applyBorder="1" applyAlignment="1">
      <alignment horizontal="right" vertical="center"/>
    </xf>
    <xf numFmtId="168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Стиль 2" xfId="58"/>
    <cellStyle name="Стиль 3" xfId="59"/>
    <cellStyle name="Стиль 4" xfId="60"/>
    <cellStyle name="Стиль 5" xfId="61"/>
    <cellStyle name="Стиль 6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6"/>
  <sheetViews>
    <sheetView showZeros="0" tabSelected="1" view="pageBreakPreview" zoomScale="85" zoomScaleSheetLayoutView="85" zoomScalePageLayoutView="0" workbookViewId="0" topLeftCell="A1">
      <pane xSplit="1" ySplit="7" topLeftCell="B8" activePane="bottomRight" state="frozen"/>
      <selection pane="topLeft" activeCell="C21" sqref="C21"/>
      <selection pane="topRight" activeCell="C21" sqref="C21"/>
      <selection pane="bottomLeft" activeCell="C21" sqref="C21"/>
      <selection pane="bottomRight" activeCell="E9" sqref="E9"/>
    </sheetView>
  </sheetViews>
  <sheetFormatPr defaultColWidth="9.00390625" defaultRowHeight="12.75"/>
  <cols>
    <col min="1" max="1" width="30.625" style="0" customWidth="1"/>
    <col min="2" max="2" width="8.25390625" style="0" hidden="1" customWidth="1"/>
    <col min="3" max="3" width="12.00390625" style="0" customWidth="1"/>
    <col min="4" max="4" width="11.625" style="0" customWidth="1"/>
    <col min="5" max="5" width="16.375" style="0" customWidth="1"/>
    <col min="6" max="6" width="8.875" style="0" customWidth="1"/>
    <col min="7" max="7" width="11.125" style="0" customWidth="1"/>
    <col min="8" max="8" width="7.625" style="0" customWidth="1"/>
    <col min="9" max="9" width="14.25390625" style="0" customWidth="1"/>
    <col min="10" max="10" width="11.25390625" style="0" customWidth="1"/>
    <col min="11" max="11" width="9.00390625" style="0" customWidth="1"/>
    <col min="12" max="12" width="12.625" style="0" customWidth="1"/>
    <col min="13" max="13" width="6.375" style="0" customWidth="1"/>
    <col min="14" max="14" width="13.375" style="0" customWidth="1"/>
    <col min="15" max="15" width="16.75390625" style="0" customWidth="1"/>
    <col min="16" max="16" width="7.125" style="0" customWidth="1"/>
    <col min="17" max="17" width="18.375" style="0" customWidth="1"/>
    <col min="18" max="18" width="11.625" style="0" customWidth="1"/>
    <col min="19" max="19" width="17.125" style="0" customWidth="1"/>
    <col min="20" max="20" width="8.875" style="0" customWidth="1"/>
    <col min="21" max="21" width="16.25390625" style="0" customWidth="1"/>
    <col min="22" max="22" width="15.375" style="0" customWidth="1"/>
    <col min="23" max="23" width="11.00390625" style="0" customWidth="1"/>
    <col min="24" max="24" width="15.875" style="0" customWidth="1"/>
    <col min="25" max="25" width="8.625" style="0" customWidth="1"/>
    <col min="26" max="26" width="19.375" style="0" customWidth="1"/>
    <col min="27" max="27" width="21.00390625" style="0" customWidth="1"/>
    <col min="28" max="28" width="8.75390625" style="0" customWidth="1"/>
    <col min="29" max="29" width="20.75390625" style="0" customWidth="1"/>
    <col min="30" max="30" width="11.00390625" style="0" customWidth="1"/>
    <col min="31" max="31" width="15.00390625" style="0" customWidth="1"/>
    <col min="32" max="32" width="8.125" style="0" customWidth="1"/>
    <col min="33" max="33" width="17.25390625" style="0" customWidth="1"/>
    <col min="34" max="34" width="15.875" style="0" customWidth="1"/>
    <col min="35" max="35" width="13.75390625" style="0" customWidth="1"/>
    <col min="36" max="36" width="15.00390625" style="0" customWidth="1"/>
    <col min="37" max="37" width="9.25390625" style="0" customWidth="1"/>
    <col min="38" max="38" width="17.625" style="0" customWidth="1"/>
    <col min="39" max="39" width="21.00390625" style="0" customWidth="1"/>
    <col min="40" max="40" width="8.625" style="0" customWidth="1"/>
    <col min="41" max="41" width="23.625" style="0" customWidth="1"/>
  </cols>
  <sheetData>
    <row r="1" spans="15:17" ht="12.75">
      <c r="O1" s="29" t="s">
        <v>117</v>
      </c>
      <c r="P1" s="29"/>
      <c r="Q1" s="29"/>
    </row>
    <row r="2" ht="9" customHeight="1"/>
    <row r="3" spans="2:41" ht="15" customHeight="1">
      <c r="B3" s="30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"/>
      <c r="AI3" s="1"/>
      <c r="AJ3" s="1"/>
      <c r="AK3" s="1"/>
      <c r="AL3" s="1"/>
      <c r="AM3" s="1"/>
      <c r="AN3" s="1"/>
      <c r="AO3" s="1"/>
    </row>
    <row r="4" spans="1:41" ht="7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2.75">
      <c r="A5" s="31"/>
      <c r="B5" s="33" t="s">
        <v>1</v>
      </c>
      <c r="C5" s="34"/>
      <c r="D5" s="34"/>
      <c r="E5" s="35"/>
      <c r="F5" s="33" t="s">
        <v>2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3" t="s">
        <v>3</v>
      </c>
      <c r="S5" s="34"/>
      <c r="T5" s="34"/>
      <c r="U5" s="34"/>
      <c r="V5" s="34"/>
      <c r="W5" s="34"/>
      <c r="X5" s="34"/>
      <c r="Y5" s="34"/>
      <c r="Z5" s="34"/>
      <c r="AA5" s="35"/>
      <c r="AB5" s="35"/>
      <c r="AC5" s="35"/>
      <c r="AD5" s="33" t="s">
        <v>4</v>
      </c>
      <c r="AE5" s="34"/>
      <c r="AF5" s="34"/>
      <c r="AG5" s="34"/>
      <c r="AH5" s="35"/>
      <c r="AI5" s="35"/>
      <c r="AJ5" s="35"/>
      <c r="AK5" s="35"/>
      <c r="AL5" s="35"/>
      <c r="AM5" s="35"/>
      <c r="AN5" s="35"/>
      <c r="AO5" s="35"/>
    </row>
    <row r="6" spans="1:41" s="6" customFormat="1" ht="81.75" customHeight="1">
      <c r="A6" s="32"/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6</v>
      </c>
      <c r="H6" s="5" t="s">
        <v>10</v>
      </c>
      <c r="I6" s="4" t="s">
        <v>11</v>
      </c>
      <c r="J6" s="4" t="s">
        <v>7</v>
      </c>
      <c r="K6" s="4" t="s">
        <v>12</v>
      </c>
      <c r="L6" s="4" t="s">
        <v>13</v>
      </c>
      <c r="M6" s="5" t="s">
        <v>10</v>
      </c>
      <c r="N6" s="4" t="s">
        <v>14</v>
      </c>
      <c r="O6" s="4" t="s">
        <v>8</v>
      </c>
      <c r="P6" s="5" t="s">
        <v>10</v>
      </c>
      <c r="Q6" s="4" t="s">
        <v>15</v>
      </c>
      <c r="R6" s="4" t="s">
        <v>16</v>
      </c>
      <c r="S6" s="4" t="s">
        <v>6</v>
      </c>
      <c r="T6" s="5" t="s">
        <v>17</v>
      </c>
      <c r="U6" s="4" t="s">
        <v>11</v>
      </c>
      <c r="V6" s="4" t="s">
        <v>7</v>
      </c>
      <c r="W6" s="4" t="s">
        <v>18</v>
      </c>
      <c r="X6" s="4" t="s">
        <v>13</v>
      </c>
      <c r="Y6" s="5" t="s">
        <v>17</v>
      </c>
      <c r="Z6" s="4" t="s">
        <v>14</v>
      </c>
      <c r="AA6" s="4" t="s">
        <v>8</v>
      </c>
      <c r="AB6" s="5" t="s">
        <v>17</v>
      </c>
      <c r="AC6" s="4" t="s">
        <v>15</v>
      </c>
      <c r="AD6" s="4" t="s">
        <v>19</v>
      </c>
      <c r="AE6" s="4" t="s">
        <v>6</v>
      </c>
      <c r="AF6" s="5" t="s">
        <v>20</v>
      </c>
      <c r="AG6" s="4" t="s">
        <v>11</v>
      </c>
      <c r="AH6" s="4" t="s">
        <v>7</v>
      </c>
      <c r="AI6" s="4" t="s">
        <v>21</v>
      </c>
      <c r="AJ6" s="4" t="s">
        <v>13</v>
      </c>
      <c r="AK6" s="5" t="s">
        <v>20</v>
      </c>
      <c r="AL6" s="4" t="s">
        <v>14</v>
      </c>
      <c r="AM6" s="4" t="s">
        <v>114</v>
      </c>
      <c r="AN6" s="4" t="s">
        <v>20</v>
      </c>
      <c r="AO6" s="4" t="s">
        <v>115</v>
      </c>
    </row>
    <row r="7" spans="1:41" s="9" customFormat="1" ht="14.25" customHeight="1">
      <c r="A7" s="7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8">
        <v>15</v>
      </c>
      <c r="Q7" s="8">
        <v>16</v>
      </c>
      <c r="R7" s="8">
        <v>17</v>
      </c>
      <c r="S7" s="8">
        <v>18</v>
      </c>
      <c r="T7" s="8">
        <v>19</v>
      </c>
      <c r="U7" s="8">
        <v>20</v>
      </c>
      <c r="V7" s="8">
        <v>21</v>
      </c>
      <c r="W7" s="8">
        <v>22</v>
      </c>
      <c r="X7" s="8">
        <v>23</v>
      </c>
      <c r="Y7" s="8">
        <v>24</v>
      </c>
      <c r="Z7" s="8">
        <v>25</v>
      </c>
      <c r="AA7" s="8">
        <v>26</v>
      </c>
      <c r="AB7" s="8">
        <v>27</v>
      </c>
      <c r="AC7" s="8">
        <v>28</v>
      </c>
      <c r="AD7" s="8">
        <v>29</v>
      </c>
      <c r="AE7" s="8">
        <v>30</v>
      </c>
      <c r="AF7" s="8">
        <v>31</v>
      </c>
      <c r="AG7" s="8">
        <v>32</v>
      </c>
      <c r="AH7" s="8">
        <v>33</v>
      </c>
      <c r="AI7" s="8">
        <v>34</v>
      </c>
      <c r="AJ7" s="8">
        <v>35</v>
      </c>
      <c r="AK7" s="8">
        <v>36</v>
      </c>
      <c r="AL7" s="8">
        <v>37</v>
      </c>
      <c r="AM7" s="8">
        <v>38</v>
      </c>
      <c r="AN7" s="8">
        <v>39</v>
      </c>
      <c r="AO7" s="8">
        <v>40</v>
      </c>
    </row>
    <row r="8" spans="1:41" s="12" customFormat="1" ht="14.25" customHeight="1">
      <c r="A8" s="10"/>
      <c r="B8" s="11"/>
      <c r="C8" s="11"/>
      <c r="D8" s="11"/>
      <c r="E8" s="11"/>
      <c r="F8" s="11"/>
      <c r="G8" s="11"/>
      <c r="H8" s="11">
        <v>1</v>
      </c>
      <c r="I8" s="11">
        <v>1</v>
      </c>
      <c r="J8" s="11"/>
      <c r="K8" s="11"/>
      <c r="L8" s="11"/>
      <c r="M8" s="11">
        <v>1</v>
      </c>
      <c r="N8" s="11">
        <v>1</v>
      </c>
      <c r="O8" s="11"/>
      <c r="P8" s="11">
        <v>1</v>
      </c>
      <c r="Q8" s="11">
        <v>1</v>
      </c>
      <c r="R8" s="11"/>
      <c r="S8" s="11"/>
      <c r="T8" s="11">
        <v>1</v>
      </c>
      <c r="U8" s="11">
        <v>1</v>
      </c>
      <c r="V8" s="11"/>
      <c r="W8" s="11"/>
      <c r="X8" s="11"/>
      <c r="Y8" s="11">
        <v>1</v>
      </c>
      <c r="Z8" s="11">
        <v>1</v>
      </c>
      <c r="AA8" s="11"/>
      <c r="AB8" s="11">
        <v>1</v>
      </c>
      <c r="AC8" s="11">
        <v>1</v>
      </c>
      <c r="AD8" s="11"/>
      <c r="AE8" s="11"/>
      <c r="AF8" s="11">
        <v>1</v>
      </c>
      <c r="AG8" s="11">
        <v>1</v>
      </c>
      <c r="AH8" s="11"/>
      <c r="AI8" s="11"/>
      <c r="AJ8" s="11"/>
      <c r="AK8" s="11">
        <v>1</v>
      </c>
      <c r="AL8" s="11">
        <v>1</v>
      </c>
      <c r="AM8" s="11"/>
      <c r="AN8" s="11">
        <v>1</v>
      </c>
      <c r="AO8" s="11">
        <v>1</v>
      </c>
    </row>
    <row r="9" spans="1:41" s="17" customFormat="1" ht="13.5" customHeight="1">
      <c r="A9" s="13" t="s">
        <v>22</v>
      </c>
      <c r="B9" s="14">
        <v>141903.97900000002</v>
      </c>
      <c r="C9" s="14">
        <v>2909710367</v>
      </c>
      <c r="D9" s="14">
        <v>3972121500.8510685</v>
      </c>
      <c r="E9" s="14">
        <v>29950506175.800003</v>
      </c>
      <c r="F9" s="14">
        <v>141914.509</v>
      </c>
      <c r="G9" s="14">
        <v>2884307120</v>
      </c>
      <c r="H9" s="15">
        <f>G9/C9</f>
        <v>0.9912694929061989</v>
      </c>
      <c r="I9" s="14">
        <f aca="true" t="shared" si="0" ref="I9:I28">G9/F9</f>
        <v>20324.258177153686</v>
      </c>
      <c r="J9" s="14">
        <v>3496384116.98144</v>
      </c>
      <c r="K9" s="16">
        <v>1</v>
      </c>
      <c r="L9" s="14"/>
      <c r="M9" s="15">
        <f>J9/D9</f>
        <v>0.8802309084030544</v>
      </c>
      <c r="N9" s="14">
        <v>27991.61467382863</v>
      </c>
      <c r="O9" s="14">
        <v>28043050402.2</v>
      </c>
      <c r="P9" s="15">
        <f aca="true" t="shared" si="1" ref="P9:P28">IF(E9&gt;0,O9/E9,0)</f>
        <v>0.9363130705570103</v>
      </c>
      <c r="Q9" s="14">
        <v>120423.69105301834</v>
      </c>
      <c r="R9" s="14">
        <v>142914.13600000003</v>
      </c>
      <c r="S9" s="14">
        <v>3020081329</v>
      </c>
      <c r="T9" s="15">
        <f aca="true" t="shared" si="2" ref="T9:T28">S9/G9</f>
        <v>1.047073422957816</v>
      </c>
      <c r="U9" s="14">
        <f aca="true" t="shared" si="3" ref="U9:U28">S9/R9</f>
        <v>21132.138594043627</v>
      </c>
      <c r="V9" s="14">
        <v>4180320779.939431</v>
      </c>
      <c r="W9" s="16">
        <v>1</v>
      </c>
      <c r="X9" s="14"/>
      <c r="Y9" s="15">
        <f>V9/J9</f>
        <v>1.1956125643164341</v>
      </c>
      <c r="Z9" s="14">
        <v>24637.256237002803</v>
      </c>
      <c r="AA9" s="14">
        <v>34188442117.399998</v>
      </c>
      <c r="AB9" s="15">
        <f>AA9/O9</f>
        <v>1.2191413425808302</v>
      </c>
      <c r="AC9" s="14">
        <v>101694.9156327631</v>
      </c>
      <c r="AD9" s="14">
        <f>SUM(AD11:AD100)</f>
        <v>143056.38299999994</v>
      </c>
      <c r="AE9" s="14">
        <v>3522502073</v>
      </c>
      <c r="AF9" s="15">
        <f>AE9/S9</f>
        <v>1.1663600046712517</v>
      </c>
      <c r="AG9" s="14">
        <v>7581.062111662386</v>
      </c>
      <c r="AH9" s="14">
        <v>4811562137.172979</v>
      </c>
      <c r="AI9" s="16">
        <v>1</v>
      </c>
      <c r="AJ9" s="14"/>
      <c r="AK9" s="15">
        <f>AH9/V9</f>
        <v>1.1510030905433755</v>
      </c>
      <c r="AL9" s="14">
        <v>29259.306107203094</v>
      </c>
      <c r="AM9" s="14">
        <v>39577844633.04</v>
      </c>
      <c r="AN9" s="15">
        <f>AM9/AA9</f>
        <v>1.1576381426545639</v>
      </c>
      <c r="AO9" s="14">
        <v>131953.93273755503</v>
      </c>
    </row>
    <row r="10" spans="1:41" s="17" customFormat="1" ht="23.25" customHeight="1">
      <c r="A10" s="18" t="s">
        <v>23</v>
      </c>
      <c r="B10" s="14"/>
      <c r="C10" s="14"/>
      <c r="D10" s="14"/>
      <c r="E10" s="14"/>
      <c r="F10" s="14"/>
      <c r="G10" s="14"/>
      <c r="H10" s="15"/>
      <c r="I10" s="14"/>
      <c r="J10" s="14"/>
      <c r="K10" s="14"/>
      <c r="L10" s="14"/>
      <c r="M10" s="15"/>
      <c r="N10" s="19"/>
      <c r="O10" s="14"/>
      <c r="P10" s="15"/>
      <c r="Q10" s="14"/>
      <c r="R10" s="14"/>
      <c r="S10" s="14"/>
      <c r="T10" s="15"/>
      <c r="U10" s="14"/>
      <c r="V10" s="14"/>
      <c r="W10" s="20"/>
      <c r="X10" s="14"/>
      <c r="Y10" s="15"/>
      <c r="Z10" s="14"/>
      <c r="AA10" s="14"/>
      <c r="AB10" s="15"/>
      <c r="AC10" s="14"/>
      <c r="AD10" s="14"/>
      <c r="AE10" s="14"/>
      <c r="AF10" s="15"/>
      <c r="AG10" s="14"/>
      <c r="AH10" s="14"/>
      <c r="AI10" s="20"/>
      <c r="AJ10" s="14"/>
      <c r="AK10" s="15"/>
      <c r="AL10" s="14"/>
      <c r="AM10" s="14"/>
      <c r="AN10" s="15"/>
      <c r="AO10" s="14"/>
    </row>
    <row r="11" spans="1:41" ht="12.75">
      <c r="A11" s="22" t="s">
        <v>24</v>
      </c>
      <c r="B11" s="19">
        <v>1525.083</v>
      </c>
      <c r="C11" s="19">
        <v>55412061</v>
      </c>
      <c r="D11" s="19">
        <v>30866745.540950008</v>
      </c>
      <c r="E11" s="19">
        <v>329265029.9000001</v>
      </c>
      <c r="F11" s="19">
        <v>1530.124</v>
      </c>
      <c r="G11" s="19">
        <v>32431945</v>
      </c>
      <c r="H11" s="21">
        <f aca="true" t="shared" si="4" ref="H11:H28">G11/C11</f>
        <v>0.5852867483127906</v>
      </c>
      <c r="I11" s="19">
        <f t="shared" si="0"/>
        <v>21195.631857287382</v>
      </c>
      <c r="J11" s="19">
        <v>26551652.20648</v>
      </c>
      <c r="K11" s="23">
        <v>0.824857070002702</v>
      </c>
      <c r="L11" s="19">
        <f aca="true" t="shared" si="5" ref="L11:L28">J11/K11</f>
        <v>32189397.62059992</v>
      </c>
      <c r="M11" s="21">
        <f aca="true" t="shared" si="6" ref="M11:M28">J11/D11</f>
        <v>0.8602025170180219</v>
      </c>
      <c r="N11" s="19">
        <f aca="true" t="shared" si="7" ref="N11:N28">L11/F11</f>
        <v>21037.117005288408</v>
      </c>
      <c r="O11" s="19">
        <v>312574785.09999996</v>
      </c>
      <c r="P11" s="21">
        <f t="shared" si="1"/>
        <v>0.9493106060942181</v>
      </c>
      <c r="Q11" s="19">
        <f aca="true" t="shared" si="8" ref="Q11:Q28">O11/F11</f>
        <v>204280.68908140776</v>
      </c>
      <c r="R11" s="19">
        <v>1532.497</v>
      </c>
      <c r="S11" s="19">
        <v>42643613</v>
      </c>
      <c r="T11" s="21">
        <f t="shared" si="2"/>
        <v>1.3148644954843134</v>
      </c>
      <c r="U11" s="19">
        <f t="shared" si="3"/>
        <v>27826.22934987801</v>
      </c>
      <c r="V11" s="19">
        <v>30889830.21611</v>
      </c>
      <c r="W11" s="23">
        <v>0.8074598204460652</v>
      </c>
      <c r="X11" s="19">
        <f aca="true" t="shared" si="9" ref="X11:X28">V11/W11</f>
        <v>38255563.22919637</v>
      </c>
      <c r="Y11" s="21">
        <f aca="true" t="shared" si="10" ref="Y11:Y28">V11/J11</f>
        <v>1.1633863676690994</v>
      </c>
      <c r="Z11" s="19">
        <f aca="true" t="shared" si="11" ref="Z11:Z28">X11/R11</f>
        <v>24962.895998619486</v>
      </c>
      <c r="AA11" s="19">
        <v>382023771.29999995</v>
      </c>
      <c r="AB11" s="21">
        <f aca="true" t="shared" si="12" ref="AB11:AB28">AA11/O11</f>
        <v>1.2221835845709104</v>
      </c>
      <c r="AC11" s="19">
        <f aca="true" t="shared" si="13" ref="AC11:AC28">AA11/R11</f>
        <v>249281.9048259148</v>
      </c>
      <c r="AD11" s="19">
        <v>1536.073</v>
      </c>
      <c r="AE11" s="19">
        <v>40923372</v>
      </c>
      <c r="AF11" s="21">
        <f aca="true" t="shared" si="14" ref="AF11:AF28">AE11/S11</f>
        <v>0.9596600550708496</v>
      </c>
      <c r="AG11" s="19">
        <f aca="true" t="shared" si="15" ref="AG11:AG28">AE11/AD11</f>
        <v>26641.554144887643</v>
      </c>
      <c r="AH11" s="19">
        <v>38157034.86150999</v>
      </c>
      <c r="AI11" s="23">
        <v>0.8157875537980994</v>
      </c>
      <c r="AJ11" s="19">
        <f aca="true" t="shared" si="16" ref="AJ11:AJ28">AH11/AI11</f>
        <v>46773249.584233716</v>
      </c>
      <c r="AK11" s="21">
        <f aca="true" t="shared" si="17" ref="AK11:AK28">AH11/V11</f>
        <v>1.235262045616875</v>
      </c>
      <c r="AL11" s="19">
        <f aca="true" t="shared" si="18" ref="AL11:AL28">AJ11/AD11</f>
        <v>30449.88720212758</v>
      </c>
      <c r="AM11" s="19">
        <v>480329206.5000001</v>
      </c>
      <c r="AN11" s="21">
        <f aca="true" t="shared" si="19" ref="AN11:AN28">AM11/AA11</f>
        <v>1.257328058056371</v>
      </c>
      <c r="AO11" s="19">
        <f aca="true" t="shared" si="20" ref="AO11:AO28">AM11/AD11</f>
        <v>312699.4657805977</v>
      </c>
    </row>
    <row r="12" spans="1:41" ht="12.75">
      <c r="A12" s="22" t="s">
        <v>25</v>
      </c>
      <c r="B12" s="19">
        <v>1299.69</v>
      </c>
      <c r="C12" s="19">
        <v>7034244</v>
      </c>
      <c r="D12" s="19">
        <v>13050176.105120001</v>
      </c>
      <c r="E12" s="19">
        <v>99717896.7</v>
      </c>
      <c r="F12" s="19">
        <v>1292.144</v>
      </c>
      <c r="G12" s="19">
        <v>8084496</v>
      </c>
      <c r="H12" s="21">
        <f t="shared" si="4"/>
        <v>1.1493055970193813</v>
      </c>
      <c r="I12" s="19">
        <f t="shared" si="0"/>
        <v>6256.652509317847</v>
      </c>
      <c r="J12" s="19">
        <v>14477120.02467</v>
      </c>
      <c r="K12" s="23">
        <v>0.8766963275776118</v>
      </c>
      <c r="L12" s="19">
        <f t="shared" si="5"/>
        <v>16513266.417656317</v>
      </c>
      <c r="M12" s="21">
        <f t="shared" si="6"/>
        <v>1.1093428861078865</v>
      </c>
      <c r="N12" s="19">
        <f t="shared" si="7"/>
        <v>12779.74159045456</v>
      </c>
      <c r="O12" s="19">
        <v>108696622.30000001</v>
      </c>
      <c r="P12" s="21">
        <f t="shared" si="1"/>
        <v>1.0900412653810017</v>
      </c>
      <c r="Q12" s="19">
        <f t="shared" si="8"/>
        <v>84121.1368856722</v>
      </c>
      <c r="R12" s="19">
        <v>1275.224</v>
      </c>
      <c r="S12" s="19">
        <v>14265994</v>
      </c>
      <c r="T12" s="21">
        <f t="shared" si="2"/>
        <v>1.7646114241382518</v>
      </c>
      <c r="U12" s="19">
        <f t="shared" si="3"/>
        <v>11187.04949091297</v>
      </c>
      <c r="V12" s="19">
        <v>16653177.96505</v>
      </c>
      <c r="W12" s="23">
        <v>0.8570258610920333</v>
      </c>
      <c r="X12" s="19">
        <f t="shared" si="9"/>
        <v>19431359.916992832</v>
      </c>
      <c r="Y12" s="21">
        <f t="shared" si="10"/>
        <v>1.1503101401847777</v>
      </c>
      <c r="Z12" s="19">
        <f t="shared" si="11"/>
        <v>15237.605249738739</v>
      </c>
      <c r="AA12" s="19">
        <v>118804807.19999999</v>
      </c>
      <c r="AB12" s="21">
        <f t="shared" si="12"/>
        <v>1.0929944710894661</v>
      </c>
      <c r="AC12" s="19">
        <f t="shared" si="13"/>
        <v>93163.87332735267</v>
      </c>
      <c r="AD12" s="19">
        <v>1264.416</v>
      </c>
      <c r="AE12" s="19">
        <v>21331934</v>
      </c>
      <c r="AF12" s="21">
        <f t="shared" si="14"/>
        <v>1.495299521365283</v>
      </c>
      <c r="AG12" s="19">
        <f t="shared" si="15"/>
        <v>16870.977589654038</v>
      </c>
      <c r="AH12" s="19">
        <v>19864839.37542</v>
      </c>
      <c r="AI12" s="23">
        <v>0.8698517009147485</v>
      </c>
      <c r="AJ12" s="19">
        <f t="shared" si="16"/>
        <v>22837041.480208468</v>
      </c>
      <c r="AK12" s="21">
        <f t="shared" si="17"/>
        <v>1.1928557670560123</v>
      </c>
      <c r="AL12" s="19">
        <f t="shared" si="18"/>
        <v>18061.335415091606</v>
      </c>
      <c r="AM12" s="19">
        <v>197328526.60000002</v>
      </c>
      <c r="AN12" s="21">
        <f t="shared" si="19"/>
        <v>1.660947324023771</v>
      </c>
      <c r="AO12" s="19">
        <f t="shared" si="20"/>
        <v>156062.97816541395</v>
      </c>
    </row>
    <row r="13" spans="1:41" ht="12.75">
      <c r="A13" s="22" t="s">
        <v>26</v>
      </c>
      <c r="B13" s="19">
        <v>1439.761</v>
      </c>
      <c r="C13" s="19">
        <v>14987677</v>
      </c>
      <c r="D13" s="19">
        <v>22984014.265940003</v>
      </c>
      <c r="E13" s="19">
        <v>179768362.10000002</v>
      </c>
      <c r="F13" s="19">
        <v>1430.084</v>
      </c>
      <c r="G13" s="19">
        <v>23929839</v>
      </c>
      <c r="H13" s="21">
        <f t="shared" si="4"/>
        <v>1.5966342882889724</v>
      </c>
      <c r="I13" s="19">
        <f t="shared" si="0"/>
        <v>16733.17021937173</v>
      </c>
      <c r="J13" s="19">
        <v>23595731.23959</v>
      </c>
      <c r="K13" s="23">
        <v>0.8700650426148022</v>
      </c>
      <c r="L13" s="19">
        <f t="shared" si="5"/>
        <v>27119502.66232725</v>
      </c>
      <c r="M13" s="21">
        <f t="shared" si="6"/>
        <v>1.0266148883555342</v>
      </c>
      <c r="N13" s="19">
        <f t="shared" si="7"/>
        <v>18963.573232290724</v>
      </c>
      <c r="O13" s="19">
        <v>164390785.4</v>
      </c>
      <c r="P13" s="21">
        <f t="shared" si="1"/>
        <v>0.9144589374884224</v>
      </c>
      <c r="Q13" s="19">
        <f t="shared" si="8"/>
        <v>114951.83877310704</v>
      </c>
      <c r="R13" s="19">
        <v>1442.042</v>
      </c>
      <c r="S13" s="19">
        <v>18689605</v>
      </c>
      <c r="T13" s="21">
        <f t="shared" si="2"/>
        <v>0.7810167464979602</v>
      </c>
      <c r="U13" s="19">
        <f t="shared" si="3"/>
        <v>12960.513632751336</v>
      </c>
      <c r="V13" s="19">
        <v>27223342.522509996</v>
      </c>
      <c r="W13" s="23">
        <v>0.8517516329805638</v>
      </c>
      <c r="X13" s="19">
        <f t="shared" si="9"/>
        <v>31961597.099903896</v>
      </c>
      <c r="Y13" s="21">
        <f t="shared" si="10"/>
        <v>1.1537401509656722</v>
      </c>
      <c r="Z13" s="19">
        <f t="shared" si="11"/>
        <v>22164.12358301901</v>
      </c>
      <c r="AA13" s="19">
        <v>196023499</v>
      </c>
      <c r="AB13" s="21">
        <f t="shared" si="12"/>
        <v>1.1924238850920412</v>
      </c>
      <c r="AC13" s="19">
        <f t="shared" si="13"/>
        <v>135934.66695144802</v>
      </c>
      <c r="AD13" s="19">
        <v>1431.932</v>
      </c>
      <c r="AE13" s="19">
        <v>25588196</v>
      </c>
      <c r="AF13" s="21">
        <f t="shared" si="14"/>
        <v>1.3691137934696853</v>
      </c>
      <c r="AG13" s="19">
        <f t="shared" si="15"/>
        <v>17869.700516504974</v>
      </c>
      <c r="AH13" s="19">
        <v>31518294.492140003</v>
      </c>
      <c r="AI13" s="23">
        <v>0.8644748420561235</v>
      </c>
      <c r="AJ13" s="19">
        <f t="shared" si="16"/>
        <v>36459469.91028082</v>
      </c>
      <c r="AK13" s="21">
        <f t="shared" si="17"/>
        <v>1.1577672530872603</v>
      </c>
      <c r="AL13" s="19">
        <f t="shared" si="18"/>
        <v>25461.73275705887</v>
      </c>
      <c r="AM13" s="19">
        <v>277420851.6</v>
      </c>
      <c r="AN13" s="21">
        <f t="shared" si="19"/>
        <v>1.415242830656747</v>
      </c>
      <c r="AO13" s="19">
        <f t="shared" si="20"/>
        <v>193738.8448613482</v>
      </c>
    </row>
    <row r="14" spans="1:41" ht="12.75">
      <c r="A14" s="22" t="s">
        <v>27</v>
      </c>
      <c r="B14" s="19">
        <v>2270.031</v>
      </c>
      <c r="C14" s="19">
        <v>31999545</v>
      </c>
      <c r="D14" s="19">
        <v>32540794.63828</v>
      </c>
      <c r="E14" s="19">
        <v>223666295</v>
      </c>
      <c r="F14" s="19">
        <v>2261.628</v>
      </c>
      <c r="G14" s="19">
        <v>23552289</v>
      </c>
      <c r="H14" s="21">
        <f t="shared" si="4"/>
        <v>0.7360194965272162</v>
      </c>
      <c r="I14" s="19">
        <f t="shared" si="0"/>
        <v>10413.865144930996</v>
      </c>
      <c r="J14" s="19">
        <v>32950464.18668</v>
      </c>
      <c r="K14" s="23">
        <v>0.8313752497788993</v>
      </c>
      <c r="L14" s="19">
        <f t="shared" si="5"/>
        <v>39633684.302537315</v>
      </c>
      <c r="M14" s="21">
        <f t="shared" si="6"/>
        <v>1.012589414393651</v>
      </c>
      <c r="N14" s="19">
        <f t="shared" si="7"/>
        <v>17524.404677753068</v>
      </c>
      <c r="O14" s="19">
        <v>197642004.79999998</v>
      </c>
      <c r="P14" s="21">
        <f t="shared" si="1"/>
        <v>0.8836467953296225</v>
      </c>
      <c r="Q14" s="19">
        <f t="shared" si="8"/>
        <v>87389.26330943903</v>
      </c>
      <c r="R14" s="19">
        <v>2335.218</v>
      </c>
      <c r="S14" s="19">
        <v>36574120</v>
      </c>
      <c r="T14" s="21">
        <f t="shared" si="2"/>
        <v>1.5528902519835759</v>
      </c>
      <c r="U14" s="19">
        <f t="shared" si="3"/>
        <v>15661.97245824587</v>
      </c>
      <c r="V14" s="19">
        <v>40785553.8619</v>
      </c>
      <c r="W14" s="23">
        <v>0.825109112115553</v>
      </c>
      <c r="X14" s="19">
        <f t="shared" si="9"/>
        <v>49430497.449394494</v>
      </c>
      <c r="Y14" s="21">
        <f t="shared" si="10"/>
        <v>1.2377838937512535</v>
      </c>
      <c r="Z14" s="19">
        <f t="shared" si="11"/>
        <v>21167.401694143544</v>
      </c>
      <c r="AA14" s="19">
        <v>206492990</v>
      </c>
      <c r="AB14" s="21">
        <f t="shared" si="12"/>
        <v>1.0447829154989428</v>
      </c>
      <c r="AC14" s="19">
        <f t="shared" si="13"/>
        <v>88425.57311565772</v>
      </c>
      <c r="AD14" s="19">
        <v>2331.506</v>
      </c>
      <c r="AE14" s="19">
        <v>43246534</v>
      </c>
      <c r="AF14" s="21">
        <f t="shared" si="14"/>
        <v>1.1824353942077075</v>
      </c>
      <c r="AG14" s="19">
        <f t="shared" si="15"/>
        <v>18548.755182272747</v>
      </c>
      <c r="AH14" s="19">
        <v>46765341.27228</v>
      </c>
      <c r="AI14" s="23">
        <v>0.8559103012480858</v>
      </c>
      <c r="AJ14" s="19">
        <f t="shared" si="16"/>
        <v>54638133.4633862</v>
      </c>
      <c r="AK14" s="21">
        <f t="shared" si="17"/>
        <v>1.146615329305753</v>
      </c>
      <c r="AL14" s="19">
        <f t="shared" si="18"/>
        <v>23434.695627369692</v>
      </c>
      <c r="AM14" s="19">
        <v>359299820.8</v>
      </c>
      <c r="AN14" s="21">
        <f t="shared" si="19"/>
        <v>1.7400097736974025</v>
      </c>
      <c r="AO14" s="19">
        <f t="shared" si="20"/>
        <v>154106.3247531853</v>
      </c>
    </row>
    <row r="15" spans="1:41" ht="12.75">
      <c r="A15" s="22" t="s">
        <v>28</v>
      </c>
      <c r="B15" s="19">
        <v>1073.071</v>
      </c>
      <c r="C15" s="19">
        <v>11328418</v>
      </c>
      <c r="D15" s="19">
        <v>12042825.065449998</v>
      </c>
      <c r="E15" s="19">
        <v>65963781.7</v>
      </c>
      <c r="F15" s="19">
        <v>1066.541</v>
      </c>
      <c r="G15" s="19">
        <v>11527448</v>
      </c>
      <c r="H15" s="21">
        <f t="shared" si="4"/>
        <v>1.0175690904060921</v>
      </c>
      <c r="I15" s="19">
        <f t="shared" si="0"/>
        <v>10808.25584764205</v>
      </c>
      <c r="J15" s="19">
        <v>12155786.10251</v>
      </c>
      <c r="K15" s="23">
        <v>0.8662372048015501</v>
      </c>
      <c r="L15" s="19">
        <f t="shared" si="5"/>
        <v>14032860.78585694</v>
      </c>
      <c r="M15" s="21">
        <f t="shared" si="6"/>
        <v>1.0093799450250323</v>
      </c>
      <c r="N15" s="19">
        <f t="shared" si="7"/>
        <v>13157.357087872797</v>
      </c>
      <c r="O15" s="19">
        <v>57517328</v>
      </c>
      <c r="P15" s="21">
        <f t="shared" si="1"/>
        <v>0.8719531615331872</v>
      </c>
      <c r="Q15" s="19">
        <f t="shared" si="8"/>
        <v>53928.848492463025</v>
      </c>
      <c r="R15" s="19">
        <v>1061.087</v>
      </c>
      <c r="S15" s="19">
        <v>10168433</v>
      </c>
      <c r="T15" s="21">
        <f t="shared" si="2"/>
        <v>0.8821061695528793</v>
      </c>
      <c r="U15" s="19">
        <f t="shared" si="3"/>
        <v>9583.0341904104</v>
      </c>
      <c r="V15" s="19">
        <v>14791684.143929997</v>
      </c>
      <c r="W15" s="23">
        <v>0.857530097191034</v>
      </c>
      <c r="X15" s="19">
        <f t="shared" si="9"/>
        <v>17249172.00268811</v>
      </c>
      <c r="Y15" s="21">
        <f t="shared" si="10"/>
        <v>1.2168430753216135</v>
      </c>
      <c r="Z15" s="19">
        <f t="shared" si="11"/>
        <v>16256.133571222821</v>
      </c>
      <c r="AA15" s="19">
        <v>68723774.9</v>
      </c>
      <c r="AB15" s="21">
        <f t="shared" si="12"/>
        <v>1.1948360135922866</v>
      </c>
      <c r="AC15" s="19">
        <f t="shared" si="13"/>
        <v>64767.332838871844</v>
      </c>
      <c r="AD15" s="19">
        <v>1054.04</v>
      </c>
      <c r="AE15" s="19">
        <v>4550452</v>
      </c>
      <c r="AF15" s="21">
        <f t="shared" si="14"/>
        <v>0.4475076936633206</v>
      </c>
      <c r="AG15" s="19">
        <f t="shared" si="15"/>
        <v>4317.153049220144</v>
      </c>
      <c r="AH15" s="19">
        <v>16286167.446490001</v>
      </c>
      <c r="AI15" s="23">
        <v>0.8700936905126093</v>
      </c>
      <c r="AJ15" s="19">
        <f t="shared" si="16"/>
        <v>18717716.98159899</v>
      </c>
      <c r="AK15" s="21">
        <f t="shared" si="17"/>
        <v>1.1010353714977945</v>
      </c>
      <c r="AL15" s="19">
        <f t="shared" si="18"/>
        <v>17758.07083374349</v>
      </c>
      <c r="AM15" s="19">
        <v>100592535.6</v>
      </c>
      <c r="AN15" s="21">
        <f t="shared" si="19"/>
        <v>1.4637224999117444</v>
      </c>
      <c r="AO15" s="19">
        <f t="shared" si="20"/>
        <v>95435.21650032257</v>
      </c>
    </row>
    <row r="16" spans="1:41" ht="12.75">
      <c r="A16" s="22" t="s">
        <v>29</v>
      </c>
      <c r="B16" s="19">
        <v>1002.859</v>
      </c>
      <c r="C16" s="19">
        <v>40121054</v>
      </c>
      <c r="D16" s="19">
        <v>19968311.884700004</v>
      </c>
      <c r="E16" s="19">
        <v>163176645.20000002</v>
      </c>
      <c r="F16" s="19">
        <v>1001.559</v>
      </c>
      <c r="G16" s="19">
        <v>33689137</v>
      </c>
      <c r="H16" s="21">
        <f t="shared" si="4"/>
        <v>0.839687237528705</v>
      </c>
      <c r="I16" s="19">
        <f t="shared" si="0"/>
        <v>33636.69738877091</v>
      </c>
      <c r="J16" s="19">
        <v>19294584.73925</v>
      </c>
      <c r="K16" s="23">
        <v>0.8789816704546813</v>
      </c>
      <c r="L16" s="19">
        <f t="shared" si="5"/>
        <v>21951066.08909064</v>
      </c>
      <c r="M16" s="21">
        <f t="shared" si="6"/>
        <v>0.9662601851703737</v>
      </c>
      <c r="N16" s="19">
        <f t="shared" si="7"/>
        <v>21916.897645661058</v>
      </c>
      <c r="O16" s="19">
        <v>172623514.8</v>
      </c>
      <c r="P16" s="21">
        <f t="shared" si="1"/>
        <v>1.0578935152663624</v>
      </c>
      <c r="Q16" s="19">
        <f t="shared" si="8"/>
        <v>172354.81364552665</v>
      </c>
      <c r="R16" s="19">
        <v>1009.869</v>
      </c>
      <c r="S16" s="19">
        <v>33270052</v>
      </c>
      <c r="T16" s="21">
        <f t="shared" si="2"/>
        <v>0.9875602334366713</v>
      </c>
      <c r="U16" s="19">
        <f t="shared" si="3"/>
        <v>32944.91859835285</v>
      </c>
      <c r="V16" s="19">
        <v>28411306.52697</v>
      </c>
      <c r="W16" s="23">
        <v>0.8653617661546202</v>
      </c>
      <c r="X16" s="19">
        <f t="shared" si="9"/>
        <v>32831709.971680854</v>
      </c>
      <c r="Y16" s="21">
        <f t="shared" si="10"/>
        <v>1.4725015806727528</v>
      </c>
      <c r="Z16" s="19">
        <f t="shared" si="11"/>
        <v>32510.86029146439</v>
      </c>
      <c r="AA16" s="19">
        <v>295205749.9</v>
      </c>
      <c r="AB16" s="21">
        <f t="shared" si="12"/>
        <v>1.7101131919485164</v>
      </c>
      <c r="AC16" s="19">
        <f t="shared" si="13"/>
        <v>292320.8355737229</v>
      </c>
      <c r="AD16" s="19">
        <v>1008.229</v>
      </c>
      <c r="AE16" s="19">
        <v>30823894</v>
      </c>
      <c r="AF16" s="21">
        <f t="shared" si="14"/>
        <v>0.926475678487067</v>
      </c>
      <c r="AG16" s="19">
        <f t="shared" si="15"/>
        <v>30572.314424599965</v>
      </c>
      <c r="AH16" s="19">
        <v>31107599.17383</v>
      </c>
      <c r="AI16" s="23">
        <v>0.8765164121506377</v>
      </c>
      <c r="AJ16" s="19">
        <f t="shared" si="16"/>
        <v>35490036.17342862</v>
      </c>
      <c r="AK16" s="21">
        <f t="shared" si="17"/>
        <v>1.094902099778498</v>
      </c>
      <c r="AL16" s="19">
        <f t="shared" si="18"/>
        <v>35200.37230969216</v>
      </c>
      <c r="AM16" s="19">
        <v>394835717.7</v>
      </c>
      <c r="AN16" s="21">
        <f t="shared" si="19"/>
        <v>1.3374933172329786</v>
      </c>
      <c r="AO16" s="19">
        <f t="shared" si="20"/>
        <v>391613.13322667766</v>
      </c>
    </row>
    <row r="17" spans="1:41" ht="12.75">
      <c r="A17" s="22" t="s">
        <v>30</v>
      </c>
      <c r="B17" s="19">
        <v>692.315</v>
      </c>
      <c r="C17" s="19">
        <v>6787930</v>
      </c>
      <c r="D17" s="19">
        <v>10680217.230589999</v>
      </c>
      <c r="E17" s="19">
        <v>66365987.60000001</v>
      </c>
      <c r="F17" s="19">
        <v>688.331</v>
      </c>
      <c r="G17" s="19">
        <v>5002658</v>
      </c>
      <c r="H17" s="21">
        <f t="shared" si="4"/>
        <v>0.7369931628640838</v>
      </c>
      <c r="I17" s="19">
        <f t="shared" si="0"/>
        <v>7267.808656009972</v>
      </c>
      <c r="J17" s="19">
        <v>9977028.59442</v>
      </c>
      <c r="K17" s="23">
        <v>0.8821614761827764</v>
      </c>
      <c r="L17" s="19">
        <f t="shared" si="5"/>
        <v>11309753.218415134</v>
      </c>
      <c r="M17" s="21">
        <f t="shared" si="6"/>
        <v>0.9341597065876204</v>
      </c>
      <c r="N17" s="19">
        <f t="shared" si="7"/>
        <v>16430.689912869148</v>
      </c>
      <c r="O17" s="19">
        <v>55520001.5</v>
      </c>
      <c r="P17" s="21">
        <f t="shared" si="1"/>
        <v>0.8365731228868203</v>
      </c>
      <c r="Q17" s="19">
        <f t="shared" si="8"/>
        <v>80658.87124072576</v>
      </c>
      <c r="R17" s="19">
        <v>666.306</v>
      </c>
      <c r="S17" s="19">
        <v>4904028</v>
      </c>
      <c r="T17" s="21">
        <f t="shared" si="2"/>
        <v>0.9802844807700226</v>
      </c>
      <c r="U17" s="19">
        <f t="shared" si="3"/>
        <v>7360.023772861117</v>
      </c>
      <c r="V17" s="19">
        <v>11805059.241179999</v>
      </c>
      <c r="W17" s="23">
        <v>0.8834318978090028</v>
      </c>
      <c r="X17" s="19">
        <f t="shared" si="9"/>
        <v>13362726.963400004</v>
      </c>
      <c r="Y17" s="21">
        <f t="shared" si="10"/>
        <v>1.1832239558561943</v>
      </c>
      <c r="Z17" s="19">
        <f t="shared" si="11"/>
        <v>20054.940167730747</v>
      </c>
      <c r="AA17" s="19">
        <v>70447889.8</v>
      </c>
      <c r="AB17" s="21">
        <f t="shared" si="12"/>
        <v>1.2688740615397858</v>
      </c>
      <c r="AC17" s="19">
        <f t="shared" si="13"/>
        <v>105729.03410745213</v>
      </c>
      <c r="AD17" s="19">
        <v>661.764</v>
      </c>
      <c r="AE17" s="19">
        <v>4346640</v>
      </c>
      <c r="AF17" s="21">
        <f t="shared" si="14"/>
        <v>0.8863407794572136</v>
      </c>
      <c r="AG17" s="19">
        <f t="shared" si="15"/>
        <v>6568.263006147206</v>
      </c>
      <c r="AH17" s="19">
        <v>12779095.47838</v>
      </c>
      <c r="AI17" s="23">
        <v>0.8972653844606024</v>
      </c>
      <c r="AJ17" s="19">
        <f t="shared" si="16"/>
        <v>14242269.566726064</v>
      </c>
      <c r="AK17" s="21">
        <f t="shared" si="17"/>
        <v>1.0825100677006547</v>
      </c>
      <c r="AL17" s="19">
        <f t="shared" si="18"/>
        <v>21521.674746172448</v>
      </c>
      <c r="AM17" s="19">
        <v>118336732.9</v>
      </c>
      <c r="AN17" s="21">
        <f t="shared" si="19"/>
        <v>1.679776828460801</v>
      </c>
      <c r="AO17" s="19">
        <f t="shared" si="20"/>
        <v>178820.1426792633</v>
      </c>
    </row>
    <row r="18" spans="1:41" ht="12.75">
      <c r="A18" s="22" t="s">
        <v>31</v>
      </c>
      <c r="B18" s="19">
        <v>1155.417</v>
      </c>
      <c r="C18" s="19">
        <v>13738175</v>
      </c>
      <c r="D18" s="19">
        <v>16730081.274750002</v>
      </c>
      <c r="E18" s="19">
        <v>97085332.3</v>
      </c>
      <c r="F18" s="19">
        <v>1148.61</v>
      </c>
      <c r="G18" s="19">
        <v>12687749</v>
      </c>
      <c r="H18" s="21">
        <f t="shared" si="4"/>
        <v>0.9235396258964528</v>
      </c>
      <c r="I18" s="19">
        <f t="shared" si="0"/>
        <v>11046.176683121339</v>
      </c>
      <c r="J18" s="19">
        <v>16836972.268540002</v>
      </c>
      <c r="K18" s="23">
        <v>0.9119481032486689</v>
      </c>
      <c r="L18" s="19">
        <f t="shared" si="5"/>
        <v>18462643.004093092</v>
      </c>
      <c r="M18" s="21">
        <f t="shared" si="6"/>
        <v>1.00638914970194</v>
      </c>
      <c r="N18" s="19">
        <f t="shared" si="7"/>
        <v>16073.900631278757</v>
      </c>
      <c r="O18" s="19">
        <v>103046906.9</v>
      </c>
      <c r="P18" s="21">
        <f t="shared" si="1"/>
        <v>1.0614055126430257</v>
      </c>
      <c r="Q18" s="19">
        <f t="shared" si="8"/>
        <v>89714.4434577446</v>
      </c>
      <c r="R18" s="19">
        <v>1125.071</v>
      </c>
      <c r="S18" s="19">
        <v>17217490</v>
      </c>
      <c r="T18" s="21">
        <f t="shared" si="2"/>
        <v>1.357016914505481</v>
      </c>
      <c r="U18" s="19">
        <f t="shared" si="3"/>
        <v>15303.469736576626</v>
      </c>
      <c r="V18" s="19">
        <v>20902007.59683</v>
      </c>
      <c r="W18" s="23">
        <v>0.9063760448874255</v>
      </c>
      <c r="X18" s="19">
        <f t="shared" si="9"/>
        <v>23061076.817653634</v>
      </c>
      <c r="Y18" s="21">
        <f t="shared" si="10"/>
        <v>1.241435055154515</v>
      </c>
      <c r="Z18" s="19">
        <f t="shared" si="11"/>
        <v>20497.44133272801</v>
      </c>
      <c r="AA18" s="19">
        <v>136639705.3</v>
      </c>
      <c r="AB18" s="21">
        <f t="shared" si="12"/>
        <v>1.3259952133507464</v>
      </c>
      <c r="AC18" s="19">
        <f t="shared" si="13"/>
        <v>121449.85098718216</v>
      </c>
      <c r="AD18" s="19">
        <v>1121.563</v>
      </c>
      <c r="AE18" s="19">
        <v>33657739</v>
      </c>
      <c r="AF18" s="21">
        <f t="shared" si="14"/>
        <v>1.9548574734180186</v>
      </c>
      <c r="AG18" s="19">
        <f t="shared" si="15"/>
        <v>30009.673107975206</v>
      </c>
      <c r="AH18" s="19">
        <v>22389807.751440004</v>
      </c>
      <c r="AI18" s="23">
        <v>0.9215691487766348</v>
      </c>
      <c r="AJ18" s="19">
        <f t="shared" si="16"/>
        <v>24295309.561048176</v>
      </c>
      <c r="AK18" s="21">
        <f t="shared" si="17"/>
        <v>1.0711797729341388</v>
      </c>
      <c r="AL18" s="19">
        <f t="shared" si="18"/>
        <v>21662.01057011347</v>
      </c>
      <c r="AM18" s="19">
        <v>205942311.3</v>
      </c>
      <c r="AN18" s="21">
        <f t="shared" si="19"/>
        <v>1.507192297054815</v>
      </c>
      <c r="AO18" s="19">
        <f t="shared" si="20"/>
        <v>183620.81425653308</v>
      </c>
    </row>
    <row r="19" spans="1:41" ht="12.75">
      <c r="A19" s="22" t="s">
        <v>32</v>
      </c>
      <c r="B19" s="19">
        <v>1163.348</v>
      </c>
      <c r="C19" s="19">
        <v>54460265</v>
      </c>
      <c r="D19" s="19">
        <v>31059802.06245</v>
      </c>
      <c r="E19" s="19">
        <v>350507615.0999999</v>
      </c>
      <c r="F19" s="19">
        <v>1157.852</v>
      </c>
      <c r="G19" s="19">
        <v>45465713</v>
      </c>
      <c r="H19" s="21">
        <f t="shared" si="4"/>
        <v>0.8348419347573869</v>
      </c>
      <c r="I19" s="19">
        <f t="shared" si="0"/>
        <v>39267.29236551822</v>
      </c>
      <c r="J19" s="19">
        <v>24340500.228680003</v>
      </c>
      <c r="K19" s="23">
        <v>0.8237522988484663</v>
      </c>
      <c r="L19" s="19">
        <f t="shared" si="5"/>
        <v>29548324.493547264</v>
      </c>
      <c r="M19" s="21">
        <f t="shared" si="6"/>
        <v>0.7836656582595113</v>
      </c>
      <c r="N19" s="19">
        <f t="shared" si="7"/>
        <v>25519.949435288156</v>
      </c>
      <c r="O19" s="19">
        <v>268206752.5</v>
      </c>
      <c r="P19" s="21">
        <f t="shared" si="1"/>
        <v>0.7651952224304187</v>
      </c>
      <c r="Q19" s="19">
        <f t="shared" si="8"/>
        <v>231641.65411468822</v>
      </c>
      <c r="R19" s="19">
        <v>1171.331</v>
      </c>
      <c r="S19" s="19">
        <v>49625204</v>
      </c>
      <c r="T19" s="21">
        <f t="shared" si="2"/>
        <v>1.0914863250907338</v>
      </c>
      <c r="U19" s="19">
        <f t="shared" si="3"/>
        <v>42366.50784449486</v>
      </c>
      <c r="V19" s="19">
        <v>28559042.040499996</v>
      </c>
      <c r="W19" s="23">
        <v>0.8218810321057489</v>
      </c>
      <c r="X19" s="19">
        <f t="shared" si="9"/>
        <v>34748389.27396659</v>
      </c>
      <c r="Y19" s="21">
        <f t="shared" si="10"/>
        <v>1.1733136859220894</v>
      </c>
      <c r="Z19" s="19">
        <f t="shared" si="11"/>
        <v>29665.730074561838</v>
      </c>
      <c r="AA19" s="19">
        <v>339510992.4</v>
      </c>
      <c r="AB19" s="21">
        <f t="shared" si="12"/>
        <v>1.265855498548643</v>
      </c>
      <c r="AC19" s="19">
        <f t="shared" si="13"/>
        <v>289850.59936089796</v>
      </c>
      <c r="AD19" s="19">
        <v>1165.916</v>
      </c>
      <c r="AE19" s="19">
        <v>56583501</v>
      </c>
      <c r="AF19" s="21">
        <f t="shared" si="14"/>
        <v>1.140216995380009</v>
      </c>
      <c r="AG19" s="19">
        <f t="shared" si="15"/>
        <v>48531.37018447298</v>
      </c>
      <c r="AH19" s="19">
        <v>32048841.48145</v>
      </c>
      <c r="AI19" s="23">
        <v>0.8332379649389685</v>
      </c>
      <c r="AJ19" s="19">
        <f t="shared" si="16"/>
        <v>38463011.56452641</v>
      </c>
      <c r="AK19" s="21">
        <f t="shared" si="17"/>
        <v>1.1221959558727868</v>
      </c>
      <c r="AL19" s="19">
        <f t="shared" si="18"/>
        <v>32989.52202776736</v>
      </c>
      <c r="AM19" s="19">
        <v>434813591</v>
      </c>
      <c r="AN19" s="21">
        <f t="shared" si="19"/>
        <v>1.2807054874020627</v>
      </c>
      <c r="AO19" s="19">
        <f t="shared" si="20"/>
        <v>372937.3222427688</v>
      </c>
    </row>
    <row r="20" spans="1:41" ht="12.75">
      <c r="A20" s="22" t="s">
        <v>33</v>
      </c>
      <c r="B20" s="19">
        <v>6712.582</v>
      </c>
      <c r="C20" s="19">
        <v>205861734</v>
      </c>
      <c r="D20" s="19">
        <v>236724931.46010002</v>
      </c>
      <c r="E20" s="19">
        <v>1668629267.1</v>
      </c>
      <c r="F20" s="19">
        <v>6752.727</v>
      </c>
      <c r="G20" s="19">
        <v>190123359</v>
      </c>
      <c r="H20" s="21">
        <f t="shared" si="4"/>
        <v>0.9235488077643415</v>
      </c>
      <c r="I20" s="19">
        <f t="shared" si="0"/>
        <v>28155.048915793577</v>
      </c>
      <c r="J20" s="19">
        <v>222435876.65141</v>
      </c>
      <c r="K20" s="23">
        <v>0.8863289849850919</v>
      </c>
      <c r="L20" s="19">
        <f t="shared" si="5"/>
        <v>250963107.85227382</v>
      </c>
      <c r="M20" s="21">
        <f t="shared" si="6"/>
        <v>0.9396385724116328</v>
      </c>
      <c r="N20" s="19">
        <f t="shared" si="7"/>
        <v>37164.705140941405</v>
      </c>
      <c r="O20" s="19">
        <v>1656234980.5</v>
      </c>
      <c r="P20" s="21">
        <f t="shared" si="1"/>
        <v>0.9925721747518306</v>
      </c>
      <c r="Q20" s="19">
        <f t="shared" si="8"/>
        <v>245269.05656040885</v>
      </c>
      <c r="R20" s="19">
        <v>7104.036</v>
      </c>
      <c r="S20" s="19">
        <v>159837466</v>
      </c>
      <c r="T20" s="21">
        <f t="shared" si="2"/>
        <v>0.8407039873517067</v>
      </c>
      <c r="U20" s="19">
        <f t="shared" si="3"/>
        <v>22499.529281664676</v>
      </c>
      <c r="V20" s="19">
        <v>262551611.85926998</v>
      </c>
      <c r="W20" s="23">
        <v>0.8836127491126776</v>
      </c>
      <c r="X20" s="19">
        <f t="shared" si="9"/>
        <v>297134250.40881747</v>
      </c>
      <c r="Y20" s="21">
        <f t="shared" si="10"/>
        <v>1.180347414327983</v>
      </c>
      <c r="Z20" s="19">
        <f t="shared" si="11"/>
        <v>41826.118337353226</v>
      </c>
      <c r="AA20" s="19">
        <v>1987790261.8</v>
      </c>
      <c r="AB20" s="21">
        <f t="shared" si="12"/>
        <v>1.2001861361483301</v>
      </c>
      <c r="AC20" s="19">
        <f t="shared" si="13"/>
        <v>279811.40042083117</v>
      </c>
      <c r="AD20" s="19">
        <v>7198.686</v>
      </c>
      <c r="AE20" s="19">
        <v>176794723</v>
      </c>
      <c r="AF20" s="21">
        <f t="shared" si="14"/>
        <v>1.1060906270873938</v>
      </c>
      <c r="AG20" s="19">
        <f t="shared" si="15"/>
        <v>24559.30471199883</v>
      </c>
      <c r="AH20" s="19">
        <v>298569224.1227301</v>
      </c>
      <c r="AI20" s="23">
        <v>0.8956039318055122</v>
      </c>
      <c r="AJ20" s="19">
        <f t="shared" si="16"/>
        <v>333371944.3602966</v>
      </c>
      <c r="AK20" s="21">
        <f t="shared" si="17"/>
        <v>1.1371829790280086</v>
      </c>
      <c r="AL20" s="19">
        <f t="shared" si="18"/>
        <v>46310.11053410256</v>
      </c>
      <c r="AM20" s="19">
        <v>2175169784.9</v>
      </c>
      <c r="AN20" s="21">
        <f t="shared" si="19"/>
        <v>1.094265238491672</v>
      </c>
      <c r="AO20" s="19">
        <f t="shared" si="20"/>
        <v>302162.0591452385</v>
      </c>
    </row>
    <row r="21" spans="1:41" ht="12.75">
      <c r="A21" s="22" t="s">
        <v>34</v>
      </c>
      <c r="B21" s="19">
        <v>816.895</v>
      </c>
      <c r="C21" s="19">
        <v>13205568</v>
      </c>
      <c r="D21" s="19">
        <v>11278688.16186</v>
      </c>
      <c r="E21" s="19">
        <v>62985975.6</v>
      </c>
      <c r="F21" s="19">
        <v>812.523</v>
      </c>
      <c r="G21" s="19">
        <v>8767697</v>
      </c>
      <c r="H21" s="21">
        <f t="shared" si="4"/>
        <v>0.6639394079830568</v>
      </c>
      <c r="I21" s="19">
        <f t="shared" si="0"/>
        <v>10790.706232315884</v>
      </c>
      <c r="J21" s="19">
        <v>10177476.16835</v>
      </c>
      <c r="K21" s="23">
        <v>0.8960923354576126</v>
      </c>
      <c r="L21" s="19">
        <f t="shared" si="5"/>
        <v>11357619.930040592</v>
      </c>
      <c r="M21" s="21">
        <f t="shared" si="6"/>
        <v>0.9023634683655979</v>
      </c>
      <c r="N21" s="19">
        <f t="shared" si="7"/>
        <v>13978.213453699886</v>
      </c>
      <c r="O21" s="19">
        <v>54528153.1</v>
      </c>
      <c r="P21" s="21">
        <f t="shared" si="1"/>
        <v>0.865718956967303</v>
      </c>
      <c r="Q21" s="19">
        <f t="shared" si="8"/>
        <v>67109.67332617046</v>
      </c>
      <c r="R21" s="19">
        <v>785.82</v>
      </c>
      <c r="S21" s="19">
        <v>7992075</v>
      </c>
      <c r="T21" s="21">
        <f t="shared" si="2"/>
        <v>0.9115364045997484</v>
      </c>
      <c r="U21" s="19">
        <f t="shared" si="3"/>
        <v>10170.36344200962</v>
      </c>
      <c r="V21" s="19">
        <v>12357446.211439999</v>
      </c>
      <c r="W21" s="23">
        <v>0.8961626355455846</v>
      </c>
      <c r="X21" s="19">
        <f t="shared" si="9"/>
        <v>13789289.71292892</v>
      </c>
      <c r="Y21" s="21">
        <f t="shared" si="10"/>
        <v>1.2141955438686545</v>
      </c>
      <c r="Z21" s="19">
        <f t="shared" si="11"/>
        <v>17547.644133426125</v>
      </c>
      <c r="AA21" s="19">
        <v>65431998.8</v>
      </c>
      <c r="AB21" s="21">
        <f t="shared" si="12"/>
        <v>1.199967266083692</v>
      </c>
      <c r="AC21" s="19">
        <f t="shared" si="13"/>
        <v>83265.88633529306</v>
      </c>
      <c r="AD21" s="19">
        <v>781.281</v>
      </c>
      <c r="AE21" s="19">
        <v>14970883</v>
      </c>
      <c r="AF21" s="21">
        <f t="shared" si="14"/>
        <v>1.8732160296293516</v>
      </c>
      <c r="AG21" s="19">
        <f t="shared" si="15"/>
        <v>19161.969893034646</v>
      </c>
      <c r="AH21" s="19">
        <v>13840063.281140001</v>
      </c>
      <c r="AI21" s="23">
        <v>0.9066330135724298</v>
      </c>
      <c r="AJ21" s="19">
        <f t="shared" si="16"/>
        <v>15265342.287289582</v>
      </c>
      <c r="AK21" s="21">
        <f t="shared" si="17"/>
        <v>1.1199776267953696</v>
      </c>
      <c r="AL21" s="19">
        <f t="shared" si="18"/>
        <v>19538.862825653745</v>
      </c>
      <c r="AM21" s="19">
        <v>101040431.60000001</v>
      </c>
      <c r="AN21" s="21">
        <f t="shared" si="19"/>
        <v>1.5442051817619242</v>
      </c>
      <c r="AO21" s="19">
        <f t="shared" si="20"/>
        <v>129326.62076768796</v>
      </c>
    </row>
    <row r="22" spans="1:41" ht="12.75">
      <c r="A22" s="22" t="s">
        <v>35</v>
      </c>
      <c r="B22" s="19">
        <v>1157.74</v>
      </c>
      <c r="C22" s="19">
        <v>26668224</v>
      </c>
      <c r="D22" s="19">
        <v>18834969.7128</v>
      </c>
      <c r="E22" s="19">
        <v>125952983.69999999</v>
      </c>
      <c r="F22" s="19">
        <v>1151.439</v>
      </c>
      <c r="G22" s="19">
        <v>13207008</v>
      </c>
      <c r="H22" s="21">
        <f t="shared" si="4"/>
        <v>0.49523387834150484</v>
      </c>
      <c r="I22" s="19">
        <f t="shared" si="0"/>
        <v>11470.002318837558</v>
      </c>
      <c r="J22" s="19">
        <v>18813369.07101</v>
      </c>
      <c r="K22" s="23">
        <v>0.9102546359430901</v>
      </c>
      <c r="L22" s="19">
        <f t="shared" si="5"/>
        <v>20668248.562687054</v>
      </c>
      <c r="M22" s="21">
        <f t="shared" si="6"/>
        <v>0.9988531629134865</v>
      </c>
      <c r="N22" s="19">
        <f t="shared" si="7"/>
        <v>17949.929230021782</v>
      </c>
      <c r="O22" s="19">
        <v>117848410.7</v>
      </c>
      <c r="P22" s="21">
        <f t="shared" si="1"/>
        <v>0.9356539816531556</v>
      </c>
      <c r="Q22" s="19">
        <f t="shared" si="8"/>
        <v>102348.80935941896</v>
      </c>
      <c r="R22" s="19">
        <v>1151.955</v>
      </c>
      <c r="S22" s="19">
        <v>17191898</v>
      </c>
      <c r="T22" s="21">
        <f t="shared" si="2"/>
        <v>1.3017254172936066</v>
      </c>
      <c r="U22" s="19">
        <f t="shared" si="3"/>
        <v>14924.105542317193</v>
      </c>
      <c r="V22" s="19">
        <v>23097774.61271</v>
      </c>
      <c r="W22" s="23">
        <v>0.9078565440348431</v>
      </c>
      <c r="X22" s="19">
        <f t="shared" si="9"/>
        <v>25442097.393554196</v>
      </c>
      <c r="Y22" s="21">
        <f t="shared" si="10"/>
        <v>1.2277319668544613</v>
      </c>
      <c r="Z22" s="19">
        <f t="shared" si="11"/>
        <v>22086.016722488464</v>
      </c>
      <c r="AA22" s="19">
        <v>145078652.8</v>
      </c>
      <c r="AB22" s="21">
        <f t="shared" si="12"/>
        <v>1.231061598016103</v>
      </c>
      <c r="AC22" s="19">
        <f t="shared" si="13"/>
        <v>125941.250135639</v>
      </c>
      <c r="AD22" s="19">
        <v>1148.457</v>
      </c>
      <c r="AE22" s="19">
        <v>23528173</v>
      </c>
      <c r="AF22" s="21">
        <f t="shared" si="14"/>
        <v>1.3685616910942584</v>
      </c>
      <c r="AG22" s="19">
        <f t="shared" si="15"/>
        <v>20486.768768878588</v>
      </c>
      <c r="AH22" s="19">
        <v>25738112.601009995</v>
      </c>
      <c r="AI22" s="23">
        <v>0.9201120775030146</v>
      </c>
      <c r="AJ22" s="19">
        <f t="shared" si="16"/>
        <v>27972801.607884195</v>
      </c>
      <c r="AK22" s="21">
        <f t="shared" si="17"/>
        <v>1.1143113582399882</v>
      </c>
      <c r="AL22" s="19">
        <f t="shared" si="18"/>
        <v>24356.855857802417</v>
      </c>
      <c r="AM22" s="19">
        <v>208685852.4</v>
      </c>
      <c r="AN22" s="21">
        <f t="shared" si="19"/>
        <v>1.438432521755537</v>
      </c>
      <c r="AO22" s="19">
        <f t="shared" si="20"/>
        <v>181709.7657117332</v>
      </c>
    </row>
    <row r="23" spans="1:41" ht="12.75">
      <c r="A23" s="22" t="s">
        <v>36</v>
      </c>
      <c r="B23" s="19">
        <v>974.139</v>
      </c>
      <c r="C23" s="19">
        <v>14891831</v>
      </c>
      <c r="D23" s="19">
        <v>15390613.278340003</v>
      </c>
      <c r="E23" s="19">
        <v>107814250.3</v>
      </c>
      <c r="F23" s="19">
        <v>965.986</v>
      </c>
      <c r="G23" s="19">
        <v>12444385</v>
      </c>
      <c r="H23" s="21">
        <f t="shared" si="4"/>
        <v>0.8356517744527184</v>
      </c>
      <c r="I23" s="19">
        <f t="shared" si="0"/>
        <v>12882.572832318481</v>
      </c>
      <c r="J23" s="19">
        <v>15568978.69686</v>
      </c>
      <c r="K23" s="23">
        <v>0.8933572540109844</v>
      </c>
      <c r="L23" s="19">
        <f t="shared" si="5"/>
        <v>17427494.57393287</v>
      </c>
      <c r="M23" s="21">
        <f t="shared" si="6"/>
        <v>1.0115892339892019</v>
      </c>
      <c r="N23" s="19">
        <f t="shared" si="7"/>
        <v>18041.14611799019</v>
      </c>
      <c r="O23" s="19">
        <v>94477679.7</v>
      </c>
      <c r="P23" s="21">
        <f t="shared" si="1"/>
        <v>0.876300483814615</v>
      </c>
      <c r="Q23" s="19">
        <f t="shared" si="8"/>
        <v>97804.3985109515</v>
      </c>
      <c r="R23" s="19">
        <v>982.831</v>
      </c>
      <c r="S23" s="19">
        <v>17247703</v>
      </c>
      <c r="T23" s="21">
        <f t="shared" si="2"/>
        <v>1.3859827544711931</v>
      </c>
      <c r="U23" s="19">
        <f t="shared" si="3"/>
        <v>17549.001812112154</v>
      </c>
      <c r="V23" s="19">
        <v>18850694.55425</v>
      </c>
      <c r="W23" s="23">
        <v>0.8937698302220934</v>
      </c>
      <c r="X23" s="19">
        <f t="shared" si="9"/>
        <v>21091218.24974309</v>
      </c>
      <c r="Y23" s="21">
        <f t="shared" si="10"/>
        <v>1.2107855576969775</v>
      </c>
      <c r="Z23" s="19">
        <f t="shared" si="11"/>
        <v>21459.659137474388</v>
      </c>
      <c r="AA23" s="19">
        <v>119995487.8</v>
      </c>
      <c r="AB23" s="21">
        <f t="shared" si="12"/>
        <v>1.2700935097160309</v>
      </c>
      <c r="AC23" s="19">
        <f t="shared" si="13"/>
        <v>122091.67985136813</v>
      </c>
      <c r="AD23" s="19">
        <v>980.482</v>
      </c>
      <c r="AE23" s="19">
        <v>14159401</v>
      </c>
      <c r="AF23" s="21">
        <f t="shared" si="14"/>
        <v>0.8209441570277503</v>
      </c>
      <c r="AG23" s="19">
        <f t="shared" si="15"/>
        <v>14441.265622418363</v>
      </c>
      <c r="AH23" s="19">
        <v>21485776.879720002</v>
      </c>
      <c r="AI23" s="23">
        <v>0.9118432041614428</v>
      </c>
      <c r="AJ23" s="19">
        <f t="shared" si="16"/>
        <v>23563016.95473943</v>
      </c>
      <c r="AK23" s="21">
        <f t="shared" si="17"/>
        <v>1.139787015162044</v>
      </c>
      <c r="AL23" s="19">
        <f t="shared" si="18"/>
        <v>24032.074994481725</v>
      </c>
      <c r="AM23" s="19">
        <v>196262239.6</v>
      </c>
      <c r="AN23" s="21">
        <f t="shared" si="19"/>
        <v>1.635580163873462</v>
      </c>
      <c r="AO23" s="19">
        <f t="shared" si="20"/>
        <v>200169.14089192866</v>
      </c>
    </row>
    <row r="24" spans="1:41" ht="12.75">
      <c r="A24" s="22" t="s">
        <v>37</v>
      </c>
      <c r="B24" s="19">
        <v>1096.879</v>
      </c>
      <c r="C24" s="19">
        <v>10374673</v>
      </c>
      <c r="D24" s="19">
        <v>11318181.50005</v>
      </c>
      <c r="E24" s="19">
        <v>56377541.5</v>
      </c>
      <c r="F24" s="19">
        <v>1088.437</v>
      </c>
      <c r="G24" s="19">
        <v>9891847</v>
      </c>
      <c r="H24" s="21">
        <f t="shared" si="4"/>
        <v>0.9534610874000559</v>
      </c>
      <c r="I24" s="19">
        <f t="shared" si="0"/>
        <v>9088.120855869473</v>
      </c>
      <c r="J24" s="19">
        <v>12863477.52076</v>
      </c>
      <c r="K24" s="23">
        <v>0.8835571160447497</v>
      </c>
      <c r="L24" s="19">
        <f t="shared" si="5"/>
        <v>14558739.086776253</v>
      </c>
      <c r="M24" s="21">
        <f t="shared" si="6"/>
        <v>1.1365321823742773</v>
      </c>
      <c r="N24" s="19">
        <f t="shared" si="7"/>
        <v>13375.821555842234</v>
      </c>
      <c r="O24" s="19">
        <v>61498085.6</v>
      </c>
      <c r="P24" s="21">
        <f t="shared" si="1"/>
        <v>1.0908259559349534</v>
      </c>
      <c r="Q24" s="19">
        <f t="shared" si="8"/>
        <v>56501.2817462104</v>
      </c>
      <c r="R24" s="19">
        <v>1090.102</v>
      </c>
      <c r="S24" s="19">
        <v>11306188</v>
      </c>
      <c r="T24" s="21">
        <f t="shared" si="2"/>
        <v>1.1429804767501963</v>
      </c>
      <c r="U24" s="19">
        <f t="shared" si="3"/>
        <v>10371.678980499071</v>
      </c>
      <c r="V24" s="19">
        <v>14978010.64408</v>
      </c>
      <c r="W24" s="23">
        <v>0.8737994363729664</v>
      </c>
      <c r="X24" s="19">
        <f t="shared" si="9"/>
        <v>17141245.485636696</v>
      </c>
      <c r="Y24" s="21">
        <f t="shared" si="10"/>
        <v>1.1643826966625017</v>
      </c>
      <c r="Z24" s="19">
        <f t="shared" si="11"/>
        <v>15724.441828046087</v>
      </c>
      <c r="AA24" s="19">
        <v>64202336</v>
      </c>
      <c r="AB24" s="21">
        <f t="shared" si="12"/>
        <v>1.043972920028587</v>
      </c>
      <c r="AC24" s="19">
        <f t="shared" si="13"/>
        <v>58895.714345996974</v>
      </c>
      <c r="AD24" s="19">
        <v>1082.545</v>
      </c>
      <c r="AE24" s="19">
        <v>12995874</v>
      </c>
      <c r="AF24" s="21">
        <f t="shared" si="14"/>
        <v>1.1494478952587734</v>
      </c>
      <c r="AG24" s="19">
        <f t="shared" si="15"/>
        <v>12004.92727784988</v>
      </c>
      <c r="AH24" s="19">
        <v>16997740.63372</v>
      </c>
      <c r="AI24" s="23">
        <v>0.8967962889903952</v>
      </c>
      <c r="AJ24" s="19">
        <f t="shared" si="16"/>
        <v>18953848.095040508</v>
      </c>
      <c r="AK24" s="21">
        <f t="shared" si="17"/>
        <v>1.1348463449275414</v>
      </c>
      <c r="AL24" s="19">
        <f t="shared" si="18"/>
        <v>17508.6006540518</v>
      </c>
      <c r="AM24" s="19">
        <v>125884307.4</v>
      </c>
      <c r="AN24" s="21">
        <f t="shared" si="19"/>
        <v>1.9607434128253527</v>
      </c>
      <c r="AO24" s="19">
        <f t="shared" si="20"/>
        <v>116285.51921629124</v>
      </c>
    </row>
    <row r="25" spans="1:41" ht="12.75">
      <c r="A25" s="22" t="s">
        <v>38</v>
      </c>
      <c r="B25" s="19">
        <v>1369.413</v>
      </c>
      <c r="C25" s="19">
        <v>12667244</v>
      </c>
      <c r="D25" s="19">
        <v>24455314.21985</v>
      </c>
      <c r="E25" s="19">
        <v>144422223.39999998</v>
      </c>
      <c r="F25" s="19">
        <v>1360.257</v>
      </c>
      <c r="G25" s="19">
        <v>21009350</v>
      </c>
      <c r="H25" s="21">
        <f t="shared" si="4"/>
        <v>1.6585572994409834</v>
      </c>
      <c r="I25" s="19">
        <f t="shared" si="0"/>
        <v>15445.132794758636</v>
      </c>
      <c r="J25" s="19">
        <v>26276309.31593</v>
      </c>
      <c r="K25" s="23">
        <v>0.9673211205135941</v>
      </c>
      <c r="L25" s="19">
        <f t="shared" si="5"/>
        <v>27163998.34418867</v>
      </c>
      <c r="M25" s="21">
        <f t="shared" si="6"/>
        <v>1.0744621426537193</v>
      </c>
      <c r="N25" s="19">
        <f t="shared" si="7"/>
        <v>19969.754498001974</v>
      </c>
      <c r="O25" s="19">
        <v>125915315.6</v>
      </c>
      <c r="P25" s="21">
        <f t="shared" si="1"/>
        <v>0.8718555402049019</v>
      </c>
      <c r="Q25" s="19">
        <f t="shared" si="8"/>
        <v>92567.29838552566</v>
      </c>
      <c r="R25" s="19">
        <v>1350.244</v>
      </c>
      <c r="S25" s="19">
        <v>19925432</v>
      </c>
      <c r="T25" s="21">
        <f t="shared" si="2"/>
        <v>0.9484078279432728</v>
      </c>
      <c r="U25" s="19">
        <f t="shared" si="3"/>
        <v>14756.912084038146</v>
      </c>
      <c r="V25" s="19">
        <v>30547952.13276</v>
      </c>
      <c r="W25" s="23">
        <v>0.9555445890820542</v>
      </c>
      <c r="X25" s="19">
        <f t="shared" si="9"/>
        <v>31969154.011018943</v>
      </c>
      <c r="Y25" s="21">
        <f t="shared" si="10"/>
        <v>1.1625663165047428</v>
      </c>
      <c r="Z25" s="19">
        <f t="shared" si="11"/>
        <v>23676.57550118271</v>
      </c>
      <c r="AA25" s="19">
        <v>141282979.4</v>
      </c>
      <c r="AB25" s="21">
        <f t="shared" si="12"/>
        <v>1.1220476137217419</v>
      </c>
      <c r="AC25" s="19">
        <f t="shared" si="13"/>
        <v>104635.146980842</v>
      </c>
      <c r="AD25" s="19">
        <v>1342.2</v>
      </c>
      <c r="AE25" s="19">
        <v>21494324</v>
      </c>
      <c r="AF25" s="21">
        <f t="shared" si="14"/>
        <v>1.0787381673832719</v>
      </c>
      <c r="AG25" s="19">
        <f t="shared" si="15"/>
        <v>16014.248249143197</v>
      </c>
      <c r="AH25" s="19">
        <v>32870459.048869997</v>
      </c>
      <c r="AI25" s="23">
        <v>0.9615996772763877</v>
      </c>
      <c r="AJ25" s="19">
        <f t="shared" si="16"/>
        <v>34183101.16531186</v>
      </c>
      <c r="AK25" s="21">
        <f t="shared" si="17"/>
        <v>1.0760282360669051</v>
      </c>
      <c r="AL25" s="19">
        <f t="shared" si="18"/>
        <v>25467.963913956086</v>
      </c>
      <c r="AM25" s="19">
        <v>241304358.6</v>
      </c>
      <c r="AN25" s="21">
        <f t="shared" si="19"/>
        <v>1.7079506648626068</v>
      </c>
      <c r="AO25" s="19">
        <f t="shared" si="20"/>
        <v>179782.71390254804</v>
      </c>
    </row>
    <row r="26" spans="1:41" ht="12.75">
      <c r="A26" s="22" t="s">
        <v>39</v>
      </c>
      <c r="B26" s="19">
        <v>1553.145</v>
      </c>
      <c r="C26" s="19">
        <v>21209096</v>
      </c>
      <c r="D26" s="19">
        <v>30204296.984950002</v>
      </c>
      <c r="E26" s="19">
        <v>297628714.69999987</v>
      </c>
      <c r="F26" s="19">
        <v>1540.384</v>
      </c>
      <c r="G26" s="19">
        <v>20509113</v>
      </c>
      <c r="H26" s="21">
        <f t="shared" si="4"/>
        <v>0.9669960945058668</v>
      </c>
      <c r="I26" s="19">
        <f t="shared" si="0"/>
        <v>13314.285918316471</v>
      </c>
      <c r="J26" s="19">
        <v>26370703.34988</v>
      </c>
      <c r="K26" s="23">
        <v>0.8572431505446427</v>
      </c>
      <c r="L26" s="19">
        <f t="shared" si="5"/>
        <v>30762221.1190904</v>
      </c>
      <c r="M26" s="21">
        <f t="shared" si="6"/>
        <v>0.8730778724305293</v>
      </c>
      <c r="N26" s="19">
        <f t="shared" si="7"/>
        <v>19970.488604848142</v>
      </c>
      <c r="O26" s="19">
        <v>255574915.4</v>
      </c>
      <c r="P26" s="21">
        <f t="shared" si="1"/>
        <v>0.8587038238484861</v>
      </c>
      <c r="Q26" s="19">
        <f t="shared" si="8"/>
        <v>165916.36591914744</v>
      </c>
      <c r="R26" s="19">
        <v>1550.279</v>
      </c>
      <c r="S26" s="19">
        <v>28684727</v>
      </c>
      <c r="T26" s="21">
        <f t="shared" si="2"/>
        <v>1.3986332319686376</v>
      </c>
      <c r="U26" s="19">
        <f t="shared" si="3"/>
        <v>18502.944953779286</v>
      </c>
      <c r="V26" s="19">
        <v>32010260.88549</v>
      </c>
      <c r="W26" s="23">
        <v>0.8536062838890857</v>
      </c>
      <c r="X26" s="19">
        <f t="shared" si="9"/>
        <v>37500029.56825619</v>
      </c>
      <c r="Y26" s="21">
        <f t="shared" si="10"/>
        <v>1.2138569252699005</v>
      </c>
      <c r="Z26" s="19">
        <f t="shared" si="11"/>
        <v>24189.213404978196</v>
      </c>
      <c r="AA26" s="19">
        <v>295865540.1</v>
      </c>
      <c r="AB26" s="21">
        <f t="shared" si="12"/>
        <v>1.1576470235231857</v>
      </c>
      <c r="AC26" s="19">
        <f t="shared" si="13"/>
        <v>190846.64121748408</v>
      </c>
      <c r="AD26" s="19">
        <v>1544.545</v>
      </c>
      <c r="AE26" s="19">
        <v>29940388</v>
      </c>
      <c r="AF26" s="21">
        <f t="shared" si="14"/>
        <v>1.0437745494318282</v>
      </c>
      <c r="AG26" s="19">
        <f t="shared" si="15"/>
        <v>19384.600642907782</v>
      </c>
      <c r="AH26" s="19">
        <v>35822772.57042</v>
      </c>
      <c r="AI26" s="23">
        <v>0.8685198218323995</v>
      </c>
      <c r="AJ26" s="19">
        <f t="shared" si="16"/>
        <v>41245774.32768461</v>
      </c>
      <c r="AK26" s="21">
        <f t="shared" si="17"/>
        <v>1.1191027995232048</v>
      </c>
      <c r="AL26" s="19">
        <f t="shared" si="18"/>
        <v>26704.1583946629</v>
      </c>
      <c r="AM26" s="19">
        <v>374892341.9</v>
      </c>
      <c r="AN26" s="21">
        <f t="shared" si="19"/>
        <v>1.2671037721165148</v>
      </c>
      <c r="AO26" s="19">
        <f t="shared" si="20"/>
        <v>242720.2457034272</v>
      </c>
    </row>
    <row r="27" spans="1:41" ht="12.75">
      <c r="A27" s="22" t="s">
        <v>40</v>
      </c>
      <c r="B27" s="19">
        <v>1310.473</v>
      </c>
      <c r="C27" s="19">
        <v>19088763</v>
      </c>
      <c r="D27" s="19">
        <v>29074129.323450003</v>
      </c>
      <c r="E27" s="19">
        <v>253833885.10000005</v>
      </c>
      <c r="F27" s="19">
        <v>1306.32</v>
      </c>
      <c r="G27" s="19">
        <v>25871072</v>
      </c>
      <c r="H27" s="21">
        <f t="shared" si="4"/>
        <v>1.3553037459787205</v>
      </c>
      <c r="I27" s="19">
        <f t="shared" si="0"/>
        <v>19804.544062710516</v>
      </c>
      <c r="J27" s="19">
        <v>28522297.94023</v>
      </c>
      <c r="K27" s="23">
        <v>0.8507406138198643</v>
      </c>
      <c r="L27" s="19">
        <f t="shared" si="5"/>
        <v>33526432.70686652</v>
      </c>
      <c r="M27" s="21">
        <f t="shared" si="6"/>
        <v>0.981019848364817</v>
      </c>
      <c r="N27" s="19">
        <f t="shared" si="7"/>
        <v>25664.793241216947</v>
      </c>
      <c r="O27" s="19">
        <v>205911214.79999998</v>
      </c>
      <c r="P27" s="21">
        <f t="shared" si="1"/>
        <v>0.8112045983099517</v>
      </c>
      <c r="Q27" s="19">
        <f t="shared" si="8"/>
        <v>157626.9327576704</v>
      </c>
      <c r="R27" s="19">
        <v>1271.023</v>
      </c>
      <c r="S27" s="19">
        <v>28887818</v>
      </c>
      <c r="T27" s="21">
        <f t="shared" si="2"/>
        <v>1.1166069191102712</v>
      </c>
      <c r="U27" s="19">
        <f t="shared" si="3"/>
        <v>22728.005708787332</v>
      </c>
      <c r="V27" s="19">
        <v>34821502.44685001</v>
      </c>
      <c r="W27" s="23">
        <v>0.840022035988703</v>
      </c>
      <c r="X27" s="19">
        <f t="shared" si="9"/>
        <v>41453082.12761969</v>
      </c>
      <c r="Y27" s="21">
        <f t="shared" si="10"/>
        <v>1.2208519285444788</v>
      </c>
      <c r="Z27" s="19">
        <f t="shared" si="11"/>
        <v>32613.951224816305</v>
      </c>
      <c r="AA27" s="19">
        <v>259737722.2</v>
      </c>
      <c r="AB27" s="21">
        <f t="shared" si="12"/>
        <v>1.2614063903818027</v>
      </c>
      <c r="AC27" s="19">
        <f t="shared" si="13"/>
        <v>204353.28251337702</v>
      </c>
      <c r="AD27" s="19">
        <v>1271.03</v>
      </c>
      <c r="AE27" s="19">
        <v>30416478</v>
      </c>
      <c r="AF27" s="21">
        <f t="shared" si="14"/>
        <v>1.0529171154429178</v>
      </c>
      <c r="AG27" s="19">
        <f t="shared" si="15"/>
        <v>23930.5744160248</v>
      </c>
      <c r="AH27" s="19">
        <v>39072097.630669996</v>
      </c>
      <c r="AI27" s="23">
        <v>0.8561903229232771</v>
      </c>
      <c r="AJ27" s="19">
        <f t="shared" si="16"/>
        <v>45634827.426297866</v>
      </c>
      <c r="AK27" s="21">
        <f t="shared" si="17"/>
        <v>1.1220681155360228</v>
      </c>
      <c r="AL27" s="19">
        <f t="shared" si="18"/>
        <v>35903.81613832708</v>
      </c>
      <c r="AM27" s="19">
        <v>286399498.5</v>
      </c>
      <c r="AN27" s="21">
        <f t="shared" si="19"/>
        <v>1.1026488415859375</v>
      </c>
      <c r="AO27" s="19">
        <f t="shared" si="20"/>
        <v>225328.6692682313</v>
      </c>
    </row>
    <row r="28" spans="1:41" ht="12.75">
      <c r="A28" s="22" t="s">
        <v>41</v>
      </c>
      <c r="B28" s="19">
        <v>10508.971</v>
      </c>
      <c r="C28" s="19">
        <v>257828172</v>
      </c>
      <c r="D28" s="19">
        <v>1098482964.31661</v>
      </c>
      <c r="E28" s="19">
        <v>6762971570</v>
      </c>
      <c r="F28" s="19">
        <v>10563.038</v>
      </c>
      <c r="G28" s="19">
        <v>406405406</v>
      </c>
      <c r="H28" s="21">
        <f t="shared" si="4"/>
        <v>1.5762645441243712</v>
      </c>
      <c r="I28" s="19">
        <f t="shared" si="0"/>
        <v>38474.291770984826</v>
      </c>
      <c r="J28" s="19">
        <v>846500790.6681101</v>
      </c>
      <c r="K28" s="23">
        <v>0.9263877307979447</v>
      </c>
      <c r="L28" s="19">
        <f t="shared" si="5"/>
        <v>913765114.2453885</v>
      </c>
      <c r="M28" s="21">
        <f t="shared" si="6"/>
        <v>0.770608938113789</v>
      </c>
      <c r="N28" s="19">
        <f t="shared" si="7"/>
        <v>86505.9005037555</v>
      </c>
      <c r="O28" s="19">
        <v>7197047677</v>
      </c>
      <c r="P28" s="21">
        <f t="shared" si="1"/>
        <v>1.0641842276737532</v>
      </c>
      <c r="Q28" s="19">
        <f t="shared" si="8"/>
        <v>681342.5907395202</v>
      </c>
      <c r="R28" s="19">
        <v>11551.93</v>
      </c>
      <c r="S28" s="19">
        <v>354985724</v>
      </c>
      <c r="T28" s="21">
        <f t="shared" si="2"/>
        <v>0.8734768749606643</v>
      </c>
      <c r="U28" s="19">
        <f t="shared" si="3"/>
        <v>30729.559822471223</v>
      </c>
      <c r="V28" s="19">
        <v>984482708.83404</v>
      </c>
      <c r="W28" s="23">
        <v>0.9076293341166215</v>
      </c>
      <c r="X28" s="19">
        <f t="shared" si="9"/>
        <v>1084674846.689721</v>
      </c>
      <c r="Y28" s="21">
        <f t="shared" si="10"/>
        <v>1.1630027044121556</v>
      </c>
      <c r="Z28" s="19">
        <f t="shared" si="11"/>
        <v>93895.55223150773</v>
      </c>
      <c r="AA28" s="19">
        <v>9147875805.3</v>
      </c>
      <c r="AB28" s="21">
        <f t="shared" si="12"/>
        <v>1.2710594977068677</v>
      </c>
      <c r="AC28" s="19">
        <f t="shared" si="13"/>
        <v>791891.5545108046</v>
      </c>
      <c r="AD28" s="19">
        <v>11612.943</v>
      </c>
      <c r="AE28" s="19">
        <v>343106515</v>
      </c>
      <c r="AF28" s="21">
        <f t="shared" si="14"/>
        <v>0.9665360937162645</v>
      </c>
      <c r="AG28" s="19">
        <f t="shared" si="15"/>
        <v>29545.182043862613</v>
      </c>
      <c r="AH28" s="19">
        <v>1171914248.4919996</v>
      </c>
      <c r="AI28" s="23">
        <v>0.9390764236396227</v>
      </c>
      <c r="AJ28" s="19">
        <f t="shared" si="16"/>
        <v>1247943425.0409102</v>
      </c>
      <c r="AK28" s="21">
        <f t="shared" si="17"/>
        <v>1.1903858117324801</v>
      </c>
      <c r="AL28" s="19">
        <f t="shared" si="18"/>
        <v>107461.42687869133</v>
      </c>
      <c r="AM28" s="19">
        <v>7491470476.5</v>
      </c>
      <c r="AN28" s="21">
        <f t="shared" si="19"/>
        <v>0.8189300593870843</v>
      </c>
      <c r="AO28" s="19">
        <f t="shared" si="20"/>
        <v>645096.6371315179</v>
      </c>
    </row>
    <row r="29" spans="1:44" s="17" customFormat="1" ht="25.5" customHeight="1">
      <c r="A29" s="18" t="s">
        <v>42</v>
      </c>
      <c r="B29" s="14"/>
      <c r="C29" s="14"/>
      <c r="D29" s="14"/>
      <c r="E29" s="14"/>
      <c r="F29" s="14"/>
      <c r="G29" s="14"/>
      <c r="H29" s="15"/>
      <c r="I29" s="14"/>
      <c r="J29" s="14"/>
      <c r="K29" s="16"/>
      <c r="L29" s="14"/>
      <c r="M29" s="15"/>
      <c r="N29" s="14"/>
      <c r="O29" s="14"/>
      <c r="P29" s="15"/>
      <c r="Q29" s="14"/>
      <c r="R29" s="14"/>
      <c r="S29" s="14"/>
      <c r="T29" s="15"/>
      <c r="U29" s="14"/>
      <c r="V29" s="14"/>
      <c r="W29" s="16"/>
      <c r="X29" s="14"/>
      <c r="Y29" s="15"/>
      <c r="Z29" s="14"/>
      <c r="AA29" s="14"/>
      <c r="AB29" s="15"/>
      <c r="AC29" s="14"/>
      <c r="AD29" s="14"/>
      <c r="AE29" s="14"/>
      <c r="AF29" s="15"/>
      <c r="AG29" s="14"/>
      <c r="AH29" s="14"/>
      <c r="AI29" s="16">
        <v>0</v>
      </c>
      <c r="AJ29" s="14"/>
      <c r="AK29" s="15"/>
      <c r="AL29" s="14"/>
      <c r="AM29" s="14"/>
      <c r="AN29" s="15"/>
      <c r="AO29" s="14"/>
      <c r="AR29"/>
    </row>
    <row r="30" spans="1:41" ht="12.75">
      <c r="A30" s="22" t="s">
        <v>43</v>
      </c>
      <c r="B30" s="19">
        <v>687.5</v>
      </c>
      <c r="C30" s="19">
        <v>11694522</v>
      </c>
      <c r="D30" s="19">
        <v>12902216.463189999</v>
      </c>
      <c r="E30" s="19">
        <v>61133060.99999999</v>
      </c>
      <c r="F30" s="19">
        <v>684.212</v>
      </c>
      <c r="G30" s="19">
        <v>5364817</v>
      </c>
      <c r="H30" s="21">
        <f aca="true" t="shared" si="21" ref="H30:H40">G30/C30</f>
        <v>0.4587461548236003</v>
      </c>
      <c r="I30" s="19">
        <f aca="true" t="shared" si="22" ref="I30:I40">G30/F30</f>
        <v>7840.869496588777</v>
      </c>
      <c r="J30" s="19">
        <v>12335344.546859998</v>
      </c>
      <c r="K30" s="23">
        <v>1.3113892404960228</v>
      </c>
      <c r="L30" s="19">
        <f aca="true" t="shared" si="23" ref="L30:L40">J30/K30</f>
        <v>9406318.25086063</v>
      </c>
      <c r="M30" s="21">
        <f aca="true" t="shared" si="24" ref="M30:M40">J30/D30</f>
        <v>0.9560639896294342</v>
      </c>
      <c r="N30" s="19">
        <f aca="true" t="shared" si="25" ref="N30:N40">L30/F30</f>
        <v>13747.666294745824</v>
      </c>
      <c r="O30" s="19">
        <v>57187781.8</v>
      </c>
      <c r="P30" s="21">
        <f aca="true" t="shared" si="26" ref="P30:P40">IF(E30&gt;0,O30/E30,0)</f>
        <v>0.9354640658350153</v>
      </c>
      <c r="Q30" s="19">
        <f aca="true" t="shared" si="27" ref="Q30:Q40">O30/F30</f>
        <v>83581.96260808053</v>
      </c>
      <c r="R30" s="19">
        <v>644.239</v>
      </c>
      <c r="S30" s="19">
        <v>6919016</v>
      </c>
      <c r="T30" s="21">
        <f aca="true" t="shared" si="28" ref="T30:T40">S30/G30</f>
        <v>1.2897021464105858</v>
      </c>
      <c r="U30" s="19">
        <f aca="true" t="shared" si="29" ref="U30:U40">S30/R30</f>
        <v>10739.827921004471</v>
      </c>
      <c r="V30" s="19">
        <v>14606264.727309998</v>
      </c>
      <c r="W30" s="23">
        <v>1.325046115321752</v>
      </c>
      <c r="X30" s="19">
        <f aca="true" t="shared" si="30" ref="X30:X40">V30/W30</f>
        <v>11023212.36854708</v>
      </c>
      <c r="Y30" s="21">
        <f aca="true" t="shared" si="31" ref="Y30:Y40">V30/J30</f>
        <v>1.1840986420625008</v>
      </c>
      <c r="Z30" s="19">
        <f aca="true" t="shared" si="32" ref="Z30:Z40">X30/R30</f>
        <v>17110.43939989209</v>
      </c>
      <c r="AA30" s="19">
        <v>67067365.49999999</v>
      </c>
      <c r="AB30" s="21">
        <f aca="true" t="shared" si="33" ref="AB30:AB40">AA30/O30</f>
        <v>1.1727568964739947</v>
      </c>
      <c r="AC30" s="19">
        <f aca="true" t="shared" si="34" ref="AC30:AC40">AA30/R30</f>
        <v>104103.23730789348</v>
      </c>
      <c r="AD30" s="19">
        <v>639.681</v>
      </c>
      <c r="AE30" s="19">
        <v>10615333</v>
      </c>
      <c r="AF30" s="21">
        <f aca="true" t="shared" si="35" ref="AF30:AF40">AE30/S30</f>
        <v>1.5342258205502055</v>
      </c>
      <c r="AG30" s="19">
        <f aca="true" t="shared" si="36" ref="AG30:AG40">AE30/AD30</f>
        <v>16594.72924785948</v>
      </c>
      <c r="AH30" s="19">
        <v>16391953.110030003</v>
      </c>
      <c r="AI30" s="23">
        <v>1.328322098236397</v>
      </c>
      <c r="AJ30" s="19">
        <f aca="true" t="shared" si="37" ref="AJ30:AJ40">AH30/AI30</f>
        <v>12340345.110416722</v>
      </c>
      <c r="AK30" s="21">
        <f aca="true" t="shared" si="38" ref="AK30:AK40">AH30/V30</f>
        <v>1.1222549649795968</v>
      </c>
      <c r="AL30" s="19">
        <f aca="true" t="shared" si="39" ref="AL30:AL40">AJ30/AD30</f>
        <v>19291.404794603437</v>
      </c>
      <c r="AM30" s="19">
        <v>111126678.79999998</v>
      </c>
      <c r="AN30" s="21">
        <f aca="true" t="shared" si="40" ref="AN30:AN40">AM30/AA30</f>
        <v>1.656941166117521</v>
      </c>
      <c r="AO30" s="19">
        <f aca="true" t="shared" si="41" ref="AO30:AO40">AM30/AD30</f>
        <v>173722.02519693406</v>
      </c>
    </row>
    <row r="31" spans="1:41" ht="12.75">
      <c r="A31" s="22" t="s">
        <v>44</v>
      </c>
      <c r="B31" s="19">
        <v>958.544</v>
      </c>
      <c r="C31" s="19">
        <v>34288610</v>
      </c>
      <c r="D31" s="19">
        <v>25986883.560209997</v>
      </c>
      <c r="E31" s="19">
        <v>204231172.5</v>
      </c>
      <c r="F31" s="19">
        <v>951.155</v>
      </c>
      <c r="G31" s="19">
        <v>69856556</v>
      </c>
      <c r="H31" s="21">
        <f t="shared" si="21"/>
        <v>2.037310815457378</v>
      </c>
      <c r="I31" s="19">
        <f t="shared" si="22"/>
        <v>73443.92449180207</v>
      </c>
      <c r="J31" s="19">
        <v>25761892.013</v>
      </c>
      <c r="K31" s="23">
        <v>1.56498051218517</v>
      </c>
      <c r="L31" s="19">
        <f t="shared" si="23"/>
        <v>16461477.834652951</v>
      </c>
      <c r="M31" s="21">
        <f t="shared" si="24"/>
        <v>0.9913421112351273</v>
      </c>
      <c r="N31" s="19">
        <f t="shared" si="25"/>
        <v>17306.829943230023</v>
      </c>
      <c r="O31" s="19">
        <v>198413372.4</v>
      </c>
      <c r="P31" s="21">
        <f t="shared" si="26"/>
        <v>0.9715136527456405</v>
      </c>
      <c r="Q31" s="19">
        <f t="shared" si="27"/>
        <v>208602.56467137323</v>
      </c>
      <c r="R31" s="19">
        <v>899.668</v>
      </c>
      <c r="S31" s="19">
        <v>69376341</v>
      </c>
      <c r="T31" s="21">
        <f t="shared" si="28"/>
        <v>0.9931256988964644</v>
      </c>
      <c r="U31" s="19">
        <f t="shared" si="29"/>
        <v>77113.26956166052</v>
      </c>
      <c r="V31" s="19">
        <v>29875091.68141</v>
      </c>
      <c r="W31" s="23">
        <v>1.568263827170878</v>
      </c>
      <c r="X31" s="19">
        <f t="shared" si="30"/>
        <v>19049786.881397482</v>
      </c>
      <c r="Y31" s="21">
        <f t="shared" si="31"/>
        <v>1.159662173350249</v>
      </c>
      <c r="Z31" s="19">
        <f t="shared" si="32"/>
        <v>21174.240810385032</v>
      </c>
      <c r="AA31" s="19">
        <v>232304146.00000003</v>
      </c>
      <c r="AB31" s="21">
        <f t="shared" si="33"/>
        <v>1.1708089187238673</v>
      </c>
      <c r="AC31" s="19">
        <f t="shared" si="34"/>
        <v>258210.96893520723</v>
      </c>
      <c r="AD31" s="19">
        <v>889.837</v>
      </c>
      <c r="AE31" s="19">
        <v>18902075</v>
      </c>
      <c r="AF31" s="21">
        <f t="shared" si="35"/>
        <v>0.2724570758207038</v>
      </c>
      <c r="AG31" s="19">
        <f t="shared" si="36"/>
        <v>21242.17693802348</v>
      </c>
      <c r="AH31" s="19">
        <v>33710813.50526</v>
      </c>
      <c r="AI31" s="23">
        <v>1.584155099939503</v>
      </c>
      <c r="AJ31" s="19">
        <f t="shared" si="37"/>
        <v>21279995.56769875</v>
      </c>
      <c r="AK31" s="21">
        <f t="shared" si="38"/>
        <v>1.1283919682909895</v>
      </c>
      <c r="AL31" s="19">
        <f t="shared" si="39"/>
        <v>23914.48722372609</v>
      </c>
      <c r="AM31" s="19">
        <v>367011548.5</v>
      </c>
      <c r="AN31" s="21">
        <f t="shared" si="40"/>
        <v>1.5798751542729674</v>
      </c>
      <c r="AO31" s="19">
        <f t="shared" si="41"/>
        <v>412448.0646455474</v>
      </c>
    </row>
    <row r="32" spans="1:41" ht="12.75">
      <c r="A32" s="22" t="s">
        <v>45</v>
      </c>
      <c r="B32" s="19">
        <v>1220.0130000000001</v>
      </c>
      <c r="C32" s="19">
        <v>34400750</v>
      </c>
      <c r="D32" s="19">
        <v>26798569.73691</v>
      </c>
      <c r="E32" s="19">
        <v>120825112.00000001</v>
      </c>
      <c r="F32" s="19">
        <v>1212.1560000000002</v>
      </c>
      <c r="G32" s="19">
        <v>13606796</v>
      </c>
      <c r="H32" s="21">
        <f t="shared" si="21"/>
        <v>0.39553777170555876</v>
      </c>
      <c r="I32" s="19">
        <f t="shared" si="22"/>
        <v>11225.284534333863</v>
      </c>
      <c r="J32" s="19">
        <v>24091024.901669998</v>
      </c>
      <c r="K32" s="23">
        <v>1.6196629237481053</v>
      </c>
      <c r="L32" s="19">
        <f t="shared" si="23"/>
        <v>14874097.9054582</v>
      </c>
      <c r="M32" s="21">
        <f t="shared" si="24"/>
        <v>0.8989668156987174</v>
      </c>
      <c r="N32" s="19">
        <f t="shared" si="25"/>
        <v>12270.778600657175</v>
      </c>
      <c r="O32" s="19">
        <v>95656142.1</v>
      </c>
      <c r="P32" s="21">
        <f t="shared" si="26"/>
        <v>0.7916909036260606</v>
      </c>
      <c r="Q32" s="19">
        <f t="shared" si="27"/>
        <v>78914.05239919612</v>
      </c>
      <c r="R32" s="19">
        <v>1182.668</v>
      </c>
      <c r="S32" s="19">
        <v>16536859</v>
      </c>
      <c r="T32" s="21">
        <f t="shared" si="28"/>
        <v>1.2153382030567665</v>
      </c>
      <c r="U32" s="19">
        <f t="shared" si="29"/>
        <v>13982.672229230859</v>
      </c>
      <c r="V32" s="19">
        <v>31581006.977309994</v>
      </c>
      <c r="W32" s="23">
        <v>1.5731486091720075</v>
      </c>
      <c r="X32" s="19">
        <f t="shared" si="30"/>
        <v>20075030.924085405</v>
      </c>
      <c r="Y32" s="21">
        <f t="shared" si="31"/>
        <v>1.3109034217602253</v>
      </c>
      <c r="Z32" s="19">
        <f t="shared" si="32"/>
        <v>16974.35875840507</v>
      </c>
      <c r="AA32" s="19">
        <v>125799469.70000002</v>
      </c>
      <c r="AB32" s="21">
        <f t="shared" si="33"/>
        <v>1.3151217155348776</v>
      </c>
      <c r="AC32" s="19">
        <f t="shared" si="34"/>
        <v>106369.21748115281</v>
      </c>
      <c r="AD32" s="19">
        <v>1171.096</v>
      </c>
      <c r="AE32" s="19">
        <v>21979947</v>
      </c>
      <c r="AF32" s="21">
        <f t="shared" si="35"/>
        <v>1.3291488425945943</v>
      </c>
      <c r="AG32" s="19">
        <f t="shared" si="36"/>
        <v>18768.69786934632</v>
      </c>
      <c r="AH32" s="19">
        <v>35902163.28576001</v>
      </c>
      <c r="AI32" s="23">
        <v>1.6093736797332638</v>
      </c>
      <c r="AJ32" s="19">
        <f t="shared" si="37"/>
        <v>22308158.59478353</v>
      </c>
      <c r="AK32" s="21">
        <f t="shared" si="38"/>
        <v>1.1368276924024188</v>
      </c>
      <c r="AL32" s="19">
        <f t="shared" si="39"/>
        <v>19048.958065592855</v>
      </c>
      <c r="AM32" s="19">
        <v>204208315.50000003</v>
      </c>
      <c r="AN32" s="21">
        <f t="shared" si="40"/>
        <v>1.6232843905223553</v>
      </c>
      <c r="AO32" s="19">
        <f t="shared" si="41"/>
        <v>174373.67688046073</v>
      </c>
    </row>
    <row r="33" spans="1:41" ht="12.75">
      <c r="A33" s="22" t="s">
        <v>46</v>
      </c>
      <c r="B33" s="19">
        <v>1218.241</v>
      </c>
      <c r="C33" s="19">
        <v>35854517</v>
      </c>
      <c r="D33" s="19">
        <v>42633931.04451</v>
      </c>
      <c r="E33" s="19">
        <v>452056980.2</v>
      </c>
      <c r="F33" s="19">
        <v>1213.657</v>
      </c>
      <c r="G33" s="19">
        <v>30121137</v>
      </c>
      <c r="H33" s="21">
        <f t="shared" si="21"/>
        <v>0.8400932300942724</v>
      </c>
      <c r="I33" s="19">
        <f t="shared" si="22"/>
        <v>24818.492374698948</v>
      </c>
      <c r="J33" s="19">
        <v>25353524.61188</v>
      </c>
      <c r="K33" s="23">
        <v>1.022534004174887</v>
      </c>
      <c r="L33" s="19">
        <f t="shared" si="23"/>
        <v>24794798.51854757</v>
      </c>
      <c r="M33" s="21">
        <f t="shared" si="24"/>
        <v>0.5946794956676835</v>
      </c>
      <c r="N33" s="19">
        <f t="shared" si="25"/>
        <v>20429.82368045302</v>
      </c>
      <c r="O33" s="19">
        <v>294131430</v>
      </c>
      <c r="P33" s="21">
        <f t="shared" si="26"/>
        <v>0.6506512295637372</v>
      </c>
      <c r="Q33" s="19">
        <f t="shared" si="27"/>
        <v>242351.36451237873</v>
      </c>
      <c r="R33" s="19">
        <v>1201.04</v>
      </c>
      <c r="S33" s="19">
        <v>30800579</v>
      </c>
      <c r="T33" s="21">
        <f t="shared" si="28"/>
        <v>1.022556983821693</v>
      </c>
      <c r="U33" s="19">
        <f t="shared" si="29"/>
        <v>25644.92356624259</v>
      </c>
      <c r="V33" s="19">
        <v>33650521.98285</v>
      </c>
      <c r="W33" s="23">
        <v>1.0323087904089951</v>
      </c>
      <c r="X33" s="19">
        <f t="shared" si="30"/>
        <v>32597341.31443155</v>
      </c>
      <c r="Y33" s="21">
        <f t="shared" si="31"/>
        <v>1.3272522261887896</v>
      </c>
      <c r="Z33" s="19">
        <f t="shared" si="32"/>
        <v>27140.92895693029</v>
      </c>
      <c r="AA33" s="19">
        <v>386136921.9</v>
      </c>
      <c r="AB33" s="21">
        <f t="shared" si="33"/>
        <v>1.3128040138383035</v>
      </c>
      <c r="AC33" s="19">
        <f t="shared" si="34"/>
        <v>321502.1330680077</v>
      </c>
      <c r="AD33" s="19">
        <v>1198.546</v>
      </c>
      <c r="AE33" s="19">
        <v>51016147</v>
      </c>
      <c r="AF33" s="21">
        <f t="shared" si="35"/>
        <v>1.656337272101281</v>
      </c>
      <c r="AG33" s="19">
        <f t="shared" si="36"/>
        <v>42565.03046190968</v>
      </c>
      <c r="AH33" s="19">
        <v>37276921.664819986</v>
      </c>
      <c r="AI33" s="23">
        <v>1.02404628217754</v>
      </c>
      <c r="AJ33" s="19">
        <f t="shared" si="37"/>
        <v>36401598.55427047</v>
      </c>
      <c r="AK33" s="21">
        <f t="shared" si="38"/>
        <v>1.1077665209418797</v>
      </c>
      <c r="AL33" s="19">
        <f t="shared" si="39"/>
        <v>30371.465554322043</v>
      </c>
      <c r="AM33" s="19">
        <v>511696755.40000004</v>
      </c>
      <c r="AN33" s="21">
        <f t="shared" si="40"/>
        <v>1.3251691987447836</v>
      </c>
      <c r="AO33" s="19">
        <f t="shared" si="41"/>
        <v>426931.26121150126</v>
      </c>
    </row>
    <row r="34" spans="1:41" ht="12.75">
      <c r="A34" s="22" t="s">
        <v>47</v>
      </c>
      <c r="B34" s="19">
        <v>937.36</v>
      </c>
      <c r="C34" s="19">
        <v>30932751</v>
      </c>
      <c r="D34" s="19">
        <v>19688464.92695</v>
      </c>
      <c r="E34" s="19">
        <v>217205375.20000005</v>
      </c>
      <c r="F34" s="19">
        <v>937.914</v>
      </c>
      <c r="G34" s="19">
        <v>18709767</v>
      </c>
      <c r="H34" s="21">
        <f t="shared" si="21"/>
        <v>0.6048529922217394</v>
      </c>
      <c r="I34" s="19">
        <f t="shared" si="22"/>
        <v>19948.275641476725</v>
      </c>
      <c r="J34" s="19">
        <v>18528924.981850002</v>
      </c>
      <c r="K34" s="23">
        <v>0.8960433854177866</v>
      </c>
      <c r="L34" s="19">
        <f t="shared" si="23"/>
        <v>20678602.491117947</v>
      </c>
      <c r="M34" s="21">
        <f t="shared" si="24"/>
        <v>0.941105619488252</v>
      </c>
      <c r="N34" s="19">
        <f t="shared" si="25"/>
        <v>22047.439841091986</v>
      </c>
      <c r="O34" s="19">
        <v>185570354.29999998</v>
      </c>
      <c r="P34" s="21">
        <f t="shared" si="26"/>
        <v>0.8543543368994855</v>
      </c>
      <c r="Q34" s="19">
        <f t="shared" si="27"/>
        <v>197854.33877732925</v>
      </c>
      <c r="R34" s="19">
        <v>941.424</v>
      </c>
      <c r="S34" s="19">
        <v>15366335</v>
      </c>
      <c r="T34" s="21">
        <f t="shared" si="28"/>
        <v>0.8213001797403463</v>
      </c>
      <c r="U34" s="19">
        <f t="shared" si="29"/>
        <v>16322.43813627016</v>
      </c>
      <c r="V34" s="19">
        <v>22405312.76504</v>
      </c>
      <c r="W34" s="23">
        <v>0.8687189407685886</v>
      </c>
      <c r="X34" s="19">
        <f t="shared" si="30"/>
        <v>25791210.152753398</v>
      </c>
      <c r="Y34" s="21">
        <f t="shared" si="31"/>
        <v>1.2092073764121292</v>
      </c>
      <c r="Z34" s="19">
        <f t="shared" si="32"/>
        <v>27395.955650964283</v>
      </c>
      <c r="AA34" s="19">
        <v>255228802.9</v>
      </c>
      <c r="AB34" s="21">
        <f t="shared" si="33"/>
        <v>1.375374875274461</v>
      </c>
      <c r="AC34" s="19">
        <f t="shared" si="34"/>
        <v>271109.3013349989</v>
      </c>
      <c r="AD34" s="19">
        <v>946.796</v>
      </c>
      <c r="AE34" s="19">
        <v>21847301</v>
      </c>
      <c r="AF34" s="21">
        <f t="shared" si="35"/>
        <v>1.4217639404581508</v>
      </c>
      <c r="AG34" s="19">
        <f t="shared" si="36"/>
        <v>23074.982361564686</v>
      </c>
      <c r="AH34" s="19">
        <v>25157973.19956</v>
      </c>
      <c r="AI34" s="23">
        <v>0.8827963967091017</v>
      </c>
      <c r="AJ34" s="19">
        <f t="shared" si="37"/>
        <v>28498046.994011503</v>
      </c>
      <c r="AK34" s="21">
        <f t="shared" si="38"/>
        <v>1.122857487569426</v>
      </c>
      <c r="AL34" s="19">
        <f t="shared" si="39"/>
        <v>30099.45858876833</v>
      </c>
      <c r="AM34" s="19">
        <v>342766309.1</v>
      </c>
      <c r="AN34" s="21">
        <f t="shared" si="40"/>
        <v>1.3429765967060452</v>
      </c>
      <c r="AO34" s="19">
        <f t="shared" si="41"/>
        <v>362027.62696504843</v>
      </c>
    </row>
    <row r="35" spans="1:41" ht="12.75">
      <c r="A35" s="22" t="s">
        <v>48</v>
      </c>
      <c r="B35" s="19">
        <v>1631.894</v>
      </c>
      <c r="C35" s="19">
        <v>80589019</v>
      </c>
      <c r="D35" s="19">
        <v>43741398.28228</v>
      </c>
      <c r="E35" s="19">
        <v>422984022.7</v>
      </c>
      <c r="F35" s="19">
        <v>1629.595</v>
      </c>
      <c r="G35" s="19">
        <v>74002866</v>
      </c>
      <c r="H35" s="21">
        <f t="shared" si="21"/>
        <v>0.9182748086311858</v>
      </c>
      <c r="I35" s="19">
        <f t="shared" si="22"/>
        <v>45411.81459196917</v>
      </c>
      <c r="J35" s="19">
        <v>43144703.91255</v>
      </c>
      <c r="K35" s="23">
        <v>0.8623527385152837</v>
      </c>
      <c r="L35" s="19">
        <f t="shared" si="23"/>
        <v>50031387.372680485</v>
      </c>
      <c r="M35" s="21">
        <f t="shared" si="24"/>
        <v>0.9863585895018879</v>
      </c>
      <c r="N35" s="19">
        <f t="shared" si="25"/>
        <v>30701.731026838253</v>
      </c>
      <c r="O35" s="19">
        <v>473563779.6</v>
      </c>
      <c r="P35" s="21">
        <f t="shared" si="26"/>
        <v>1.1195784100239492</v>
      </c>
      <c r="Q35" s="19">
        <f t="shared" si="27"/>
        <v>290602.13095891924</v>
      </c>
      <c r="R35" s="19">
        <v>1714.403</v>
      </c>
      <c r="S35" s="19">
        <v>138474335</v>
      </c>
      <c r="T35" s="21">
        <f t="shared" si="28"/>
        <v>1.8712023261369364</v>
      </c>
      <c r="U35" s="19">
        <f t="shared" si="29"/>
        <v>80771.16932249886</v>
      </c>
      <c r="V35" s="19">
        <v>52074169.91201999</v>
      </c>
      <c r="W35" s="23">
        <v>0.9140052734743961</v>
      </c>
      <c r="X35" s="19">
        <f t="shared" si="30"/>
        <v>56973598.97505967</v>
      </c>
      <c r="Y35" s="21">
        <f t="shared" si="31"/>
        <v>1.2069655181217402</v>
      </c>
      <c r="Z35" s="19">
        <f t="shared" si="32"/>
        <v>33232.32575716425</v>
      </c>
      <c r="AA35" s="19">
        <v>499827973.5</v>
      </c>
      <c r="AB35" s="21">
        <f t="shared" si="33"/>
        <v>1.0554607320732685</v>
      </c>
      <c r="AC35" s="19">
        <f t="shared" si="34"/>
        <v>291546.37124410074</v>
      </c>
      <c r="AD35" s="19">
        <v>1733.907</v>
      </c>
      <c r="AE35" s="19">
        <v>186393776</v>
      </c>
      <c r="AF35" s="21">
        <f t="shared" si="35"/>
        <v>1.346052869652705</v>
      </c>
      <c r="AG35" s="19">
        <f t="shared" si="36"/>
        <v>107499.29263795579</v>
      </c>
      <c r="AH35" s="19">
        <v>57794229.136700004</v>
      </c>
      <c r="AI35" s="23">
        <v>0.870981941770752</v>
      </c>
      <c r="AJ35" s="19">
        <f t="shared" si="37"/>
        <v>66355255.33307993</v>
      </c>
      <c r="AK35" s="21">
        <f t="shared" si="38"/>
        <v>1.1098444628948312</v>
      </c>
      <c r="AL35" s="19">
        <f t="shared" si="39"/>
        <v>38269.212439352246</v>
      </c>
      <c r="AM35" s="19">
        <v>692953405.8000001</v>
      </c>
      <c r="AN35" s="21">
        <f t="shared" si="40"/>
        <v>1.386383801105922</v>
      </c>
      <c r="AO35" s="19">
        <f t="shared" si="41"/>
        <v>399648.54274191184</v>
      </c>
    </row>
    <row r="36" spans="1:41" ht="12.75">
      <c r="A36" s="22" t="s">
        <v>49</v>
      </c>
      <c r="B36" s="19">
        <v>842.452</v>
      </c>
      <c r="C36" s="19">
        <v>21142224</v>
      </c>
      <c r="D36" s="19">
        <v>25931787.78416</v>
      </c>
      <c r="E36" s="19">
        <v>109411216.60000001</v>
      </c>
      <c r="F36" s="19">
        <v>836.672</v>
      </c>
      <c r="G36" s="19">
        <v>14968776</v>
      </c>
      <c r="H36" s="21">
        <f t="shared" si="21"/>
        <v>0.7080038504936851</v>
      </c>
      <c r="I36" s="19">
        <f t="shared" si="22"/>
        <v>17890.853285397385</v>
      </c>
      <c r="J36" s="19">
        <v>28146984.048809998</v>
      </c>
      <c r="K36" s="23">
        <v>1.576380990346605</v>
      </c>
      <c r="L36" s="19">
        <f t="shared" si="23"/>
        <v>17855444.985175323</v>
      </c>
      <c r="M36" s="21">
        <f t="shared" si="24"/>
        <v>1.0854239701129713</v>
      </c>
      <c r="N36" s="19">
        <f t="shared" si="25"/>
        <v>21341.033266531354</v>
      </c>
      <c r="O36" s="19">
        <v>108310759.39999999</v>
      </c>
      <c r="P36" s="21">
        <f t="shared" si="26"/>
        <v>0.9899420074632456</v>
      </c>
      <c r="Q36" s="19">
        <f t="shared" si="27"/>
        <v>129454.26570986</v>
      </c>
      <c r="R36" s="19">
        <v>794.785</v>
      </c>
      <c r="S36" s="19">
        <v>12015940</v>
      </c>
      <c r="T36" s="21">
        <f t="shared" si="28"/>
        <v>0.8027336370054572</v>
      </c>
      <c r="U36" s="19">
        <f t="shared" si="29"/>
        <v>15118.478582258096</v>
      </c>
      <c r="V36" s="19">
        <v>34742279.144949995</v>
      </c>
      <c r="W36" s="23">
        <v>1.5049292319529073</v>
      </c>
      <c r="X36" s="19">
        <f t="shared" si="30"/>
        <v>23085656.393201858</v>
      </c>
      <c r="Y36" s="21">
        <f t="shared" si="31"/>
        <v>1.2343162267297634</v>
      </c>
      <c r="Z36" s="19">
        <f t="shared" si="32"/>
        <v>29046.416821155228</v>
      </c>
      <c r="AA36" s="19">
        <v>132176137.6</v>
      </c>
      <c r="AB36" s="21">
        <f t="shared" si="33"/>
        <v>1.2203417124227087</v>
      </c>
      <c r="AC36" s="19">
        <f t="shared" si="34"/>
        <v>166304.2679466774</v>
      </c>
      <c r="AD36" s="19">
        <v>787.948</v>
      </c>
      <c r="AE36" s="19">
        <v>15734710</v>
      </c>
      <c r="AF36" s="21">
        <f t="shared" si="35"/>
        <v>1.3094863989001277</v>
      </c>
      <c r="AG36" s="19">
        <f t="shared" si="36"/>
        <v>19969.22385741191</v>
      </c>
      <c r="AH36" s="19">
        <v>36407003.58906001</v>
      </c>
      <c r="AI36" s="23">
        <v>1.5798819563495543</v>
      </c>
      <c r="AJ36" s="19">
        <f t="shared" si="37"/>
        <v>23044128.988713402</v>
      </c>
      <c r="AK36" s="21">
        <f t="shared" si="38"/>
        <v>1.0479163855993596</v>
      </c>
      <c r="AL36" s="19">
        <f t="shared" si="39"/>
        <v>29245.748436081318</v>
      </c>
      <c r="AM36" s="19">
        <v>196181615.7</v>
      </c>
      <c r="AN36" s="21">
        <f t="shared" si="40"/>
        <v>1.4842438223887093</v>
      </c>
      <c r="AO36" s="19">
        <f t="shared" si="41"/>
        <v>248977.87125546354</v>
      </c>
    </row>
    <row r="37" spans="1:41" ht="12.75">
      <c r="A37" s="22" t="s">
        <v>50</v>
      </c>
      <c r="B37" s="19">
        <v>645.986</v>
      </c>
      <c r="C37" s="19">
        <v>18072775</v>
      </c>
      <c r="D37" s="19">
        <v>14184096.39878</v>
      </c>
      <c r="E37" s="19">
        <v>111817231</v>
      </c>
      <c r="F37" s="19">
        <v>640.613</v>
      </c>
      <c r="G37" s="19">
        <v>17156966</v>
      </c>
      <c r="H37" s="21">
        <f t="shared" si="21"/>
        <v>0.9493265976033011</v>
      </c>
      <c r="I37" s="19">
        <f t="shared" si="22"/>
        <v>26782.107138006875</v>
      </c>
      <c r="J37" s="19">
        <v>14141750.751459999</v>
      </c>
      <c r="K37" s="23">
        <v>0.9652039204301174</v>
      </c>
      <c r="L37" s="19">
        <f t="shared" si="23"/>
        <v>14651567.872992171</v>
      </c>
      <c r="M37" s="21">
        <f t="shared" si="24"/>
        <v>0.9970145685611921</v>
      </c>
      <c r="N37" s="19">
        <f t="shared" si="25"/>
        <v>22871.16851046134</v>
      </c>
      <c r="O37" s="19">
        <v>97157958.3</v>
      </c>
      <c r="P37" s="21">
        <f t="shared" si="26"/>
        <v>0.8688996984731271</v>
      </c>
      <c r="Q37" s="19">
        <f t="shared" si="27"/>
        <v>151664.0441264851</v>
      </c>
      <c r="R37" s="19">
        <v>632.823</v>
      </c>
      <c r="S37" s="19">
        <v>24407219</v>
      </c>
      <c r="T37" s="21">
        <f t="shared" si="28"/>
        <v>1.4225836316281095</v>
      </c>
      <c r="U37" s="19">
        <f t="shared" si="29"/>
        <v>38568.792537565794</v>
      </c>
      <c r="V37" s="19">
        <v>15265840.335419998</v>
      </c>
      <c r="W37" s="23">
        <v>0.9343079550846237</v>
      </c>
      <c r="X37" s="19">
        <f t="shared" si="30"/>
        <v>16339195.500093237</v>
      </c>
      <c r="Y37" s="21">
        <f t="shared" si="31"/>
        <v>1.0794872999613536</v>
      </c>
      <c r="Z37" s="19">
        <f t="shared" si="32"/>
        <v>25819.534846383962</v>
      </c>
      <c r="AA37" s="19">
        <v>113672726.9</v>
      </c>
      <c r="AB37" s="21">
        <f t="shared" si="33"/>
        <v>1.1699785471922584</v>
      </c>
      <c r="AC37" s="19">
        <f t="shared" si="34"/>
        <v>179627.9953478303</v>
      </c>
      <c r="AD37" s="19">
        <v>629.748</v>
      </c>
      <c r="AE37" s="19">
        <v>20173930</v>
      </c>
      <c r="AF37" s="21">
        <f t="shared" si="35"/>
        <v>0.8265558644759978</v>
      </c>
      <c r="AG37" s="19">
        <f t="shared" si="36"/>
        <v>32034.925081143567</v>
      </c>
      <c r="AH37" s="19">
        <v>18176460.35532</v>
      </c>
      <c r="AI37" s="23">
        <v>0.9652409872945354</v>
      </c>
      <c r="AJ37" s="19">
        <f t="shared" si="37"/>
        <v>18831007.58730379</v>
      </c>
      <c r="AK37" s="21">
        <f t="shared" si="38"/>
        <v>1.1906622862513991</v>
      </c>
      <c r="AL37" s="19">
        <f t="shared" si="39"/>
        <v>29902.44921350094</v>
      </c>
      <c r="AM37" s="19">
        <v>150641374.3</v>
      </c>
      <c r="AN37" s="21">
        <f t="shared" si="40"/>
        <v>1.3252200277778328</v>
      </c>
      <c r="AO37" s="19">
        <f t="shared" si="41"/>
        <v>239208.9761301346</v>
      </c>
    </row>
    <row r="38" spans="1:41" ht="12.75">
      <c r="A38" s="22" t="s">
        <v>51</v>
      </c>
      <c r="B38" s="19">
        <v>696.392</v>
      </c>
      <c r="C38" s="19">
        <v>7205127</v>
      </c>
      <c r="D38" s="19">
        <v>9460707.04436</v>
      </c>
      <c r="E38" s="19">
        <v>46119706.8</v>
      </c>
      <c r="F38" s="19">
        <v>688.563</v>
      </c>
      <c r="G38" s="19">
        <v>5163869</v>
      </c>
      <c r="H38" s="21">
        <f t="shared" si="21"/>
        <v>0.7166936821516123</v>
      </c>
      <c r="I38" s="19">
        <f t="shared" si="22"/>
        <v>7499.486611973051</v>
      </c>
      <c r="J38" s="19">
        <v>9874468.425069999</v>
      </c>
      <c r="K38" s="23">
        <v>0.9555086869243711</v>
      </c>
      <c r="L38" s="19">
        <f t="shared" si="23"/>
        <v>10334252.906537486</v>
      </c>
      <c r="M38" s="21">
        <f t="shared" si="24"/>
        <v>1.0437347207528915</v>
      </c>
      <c r="N38" s="19">
        <f t="shared" si="25"/>
        <v>15008.434822285668</v>
      </c>
      <c r="O38" s="19">
        <v>40829181</v>
      </c>
      <c r="P38" s="21">
        <f t="shared" si="26"/>
        <v>0.8852870894660588</v>
      </c>
      <c r="Q38" s="19">
        <f t="shared" si="27"/>
        <v>59296.21690389986</v>
      </c>
      <c r="R38" s="19">
        <v>671.3</v>
      </c>
      <c r="S38" s="19">
        <v>6560935</v>
      </c>
      <c r="T38" s="21">
        <f t="shared" si="28"/>
        <v>1.2705463674620716</v>
      </c>
      <c r="U38" s="19">
        <f t="shared" si="29"/>
        <v>9773.476835989872</v>
      </c>
      <c r="V38" s="19">
        <v>11549161.80505</v>
      </c>
      <c r="W38" s="23">
        <v>1.0045340481930072</v>
      </c>
      <c r="X38" s="19">
        <f t="shared" si="30"/>
        <v>11497033.700176772</v>
      </c>
      <c r="Y38" s="21">
        <f t="shared" si="31"/>
        <v>1.1695983325773944</v>
      </c>
      <c r="Z38" s="19">
        <f t="shared" si="32"/>
        <v>17126.521227732417</v>
      </c>
      <c r="AA38" s="19">
        <v>51415296.7</v>
      </c>
      <c r="AB38" s="21">
        <f t="shared" si="33"/>
        <v>1.2592781790063339</v>
      </c>
      <c r="AC38" s="19">
        <f t="shared" si="34"/>
        <v>76590.640101296</v>
      </c>
      <c r="AD38" s="19">
        <v>666.924</v>
      </c>
      <c r="AE38" s="19">
        <v>8429671</v>
      </c>
      <c r="AF38" s="21">
        <f t="shared" si="35"/>
        <v>1.284827696052468</v>
      </c>
      <c r="AG38" s="19">
        <f t="shared" si="36"/>
        <v>12639.627603744955</v>
      </c>
      <c r="AH38" s="19">
        <v>13051664.80589</v>
      </c>
      <c r="AI38" s="23">
        <v>0.9729325878746757</v>
      </c>
      <c r="AJ38" s="19">
        <f t="shared" si="37"/>
        <v>13414767.85601429</v>
      </c>
      <c r="AK38" s="21">
        <f t="shared" si="38"/>
        <v>1.1300962811156574</v>
      </c>
      <c r="AL38" s="19">
        <f t="shared" si="39"/>
        <v>20114.387630396104</v>
      </c>
      <c r="AM38" s="19">
        <v>79518244</v>
      </c>
      <c r="AN38" s="21">
        <f t="shared" si="40"/>
        <v>1.546587282457518</v>
      </c>
      <c r="AO38" s="19">
        <f t="shared" si="41"/>
        <v>119231.34270171713</v>
      </c>
    </row>
    <row r="39" spans="1:41" ht="12.75">
      <c r="A39" s="22" t="s">
        <v>52</v>
      </c>
      <c r="B39" s="19">
        <v>4581.854</v>
      </c>
      <c r="C39" s="19">
        <v>125360205</v>
      </c>
      <c r="D39" s="19">
        <v>242554100.70136997</v>
      </c>
      <c r="E39" s="19">
        <v>2232623494.0000005</v>
      </c>
      <c r="F39" s="19">
        <v>4600.276</v>
      </c>
      <c r="G39" s="19">
        <v>101704403</v>
      </c>
      <c r="H39" s="21">
        <f t="shared" si="21"/>
        <v>0.8112973570839327</v>
      </c>
      <c r="I39" s="19">
        <f t="shared" si="22"/>
        <v>22108.326326507366</v>
      </c>
      <c r="J39" s="19">
        <v>217294785.33587</v>
      </c>
      <c r="K39" s="23">
        <v>0.8152687674260697</v>
      </c>
      <c r="L39" s="19">
        <f t="shared" si="23"/>
        <v>266531472.83184102</v>
      </c>
      <c r="M39" s="21">
        <f t="shared" si="24"/>
        <v>0.8958611077179892</v>
      </c>
      <c r="N39" s="19">
        <f t="shared" si="25"/>
        <v>57938.148239766706</v>
      </c>
      <c r="O39" s="19">
        <v>2240869263.8</v>
      </c>
      <c r="P39" s="21">
        <f t="shared" si="26"/>
        <v>1.0036933096073564</v>
      </c>
      <c r="Q39" s="19">
        <f t="shared" si="27"/>
        <v>487116.2651545256</v>
      </c>
      <c r="R39" s="19">
        <v>4868.52</v>
      </c>
      <c r="S39" s="19">
        <v>103252138</v>
      </c>
      <c r="T39" s="21">
        <f t="shared" si="28"/>
        <v>1.0152179743879919</v>
      </c>
      <c r="U39" s="19">
        <f t="shared" si="29"/>
        <v>21208.116224232414</v>
      </c>
      <c r="V39" s="19">
        <v>243564592.56481</v>
      </c>
      <c r="W39" s="23">
        <v>0.932118931294302</v>
      </c>
      <c r="X39" s="19">
        <f t="shared" si="30"/>
        <v>261302055.3360141</v>
      </c>
      <c r="Y39" s="21">
        <f t="shared" si="31"/>
        <v>1.120894789022825</v>
      </c>
      <c r="Z39" s="19">
        <f t="shared" si="32"/>
        <v>53671.763767225784</v>
      </c>
      <c r="AA39" s="19">
        <v>2612574796.1</v>
      </c>
      <c r="AB39" s="21">
        <f t="shared" si="33"/>
        <v>1.165875599395599</v>
      </c>
      <c r="AC39" s="19">
        <f t="shared" si="34"/>
        <v>536626.0785824028</v>
      </c>
      <c r="AD39" s="19">
        <v>4953.219</v>
      </c>
      <c r="AE39" s="19">
        <v>104203246</v>
      </c>
      <c r="AF39" s="21">
        <f t="shared" si="35"/>
        <v>1.0092115090149514</v>
      </c>
      <c r="AG39" s="19">
        <f t="shared" si="36"/>
        <v>21037.48007104067</v>
      </c>
      <c r="AH39" s="19">
        <v>286744796.12048</v>
      </c>
      <c r="AI39" s="23">
        <v>0.8173220756546138</v>
      </c>
      <c r="AJ39" s="19">
        <f t="shared" si="37"/>
        <v>350834517.5808678</v>
      </c>
      <c r="AK39" s="21">
        <f t="shared" si="38"/>
        <v>1.1772844037015775</v>
      </c>
      <c r="AL39" s="19">
        <f t="shared" si="39"/>
        <v>70829.59941421282</v>
      </c>
      <c r="AM39" s="19">
        <v>2825767657.5</v>
      </c>
      <c r="AN39" s="21">
        <f t="shared" si="40"/>
        <v>1.0816025867348373</v>
      </c>
      <c r="AO39" s="19">
        <f t="shared" si="41"/>
        <v>570491.1608996089</v>
      </c>
    </row>
    <row r="40" spans="1:41" ht="12.75">
      <c r="A40" s="22" t="s">
        <v>53</v>
      </c>
      <c r="B40" s="19">
        <v>42.023</v>
      </c>
      <c r="C40" s="19">
        <v>6451354</v>
      </c>
      <c r="D40" s="19">
        <v>1420081.9846900003</v>
      </c>
      <c r="E40" s="19">
        <v>12763050.2</v>
      </c>
      <c r="F40" s="19">
        <v>42.293</v>
      </c>
      <c r="G40" s="19">
        <v>717131</v>
      </c>
      <c r="H40" s="21">
        <f t="shared" si="21"/>
        <v>0.11115976584140322</v>
      </c>
      <c r="I40" s="19">
        <f t="shared" si="22"/>
        <v>16956.257536708203</v>
      </c>
      <c r="J40" s="19">
        <v>1622508.4699400002</v>
      </c>
      <c r="K40" s="23">
        <v>1.6196629237481053</v>
      </c>
      <c r="L40" s="19">
        <f t="shared" si="23"/>
        <v>1001756.8755511857</v>
      </c>
      <c r="M40" s="21">
        <f t="shared" si="24"/>
        <v>1.1425456328806178</v>
      </c>
      <c r="N40" s="19">
        <f t="shared" si="25"/>
        <v>23686.11532762362</v>
      </c>
      <c r="O40" s="19">
        <v>20318875.5</v>
      </c>
      <c r="P40" s="21">
        <f t="shared" si="26"/>
        <v>1.5920078023355264</v>
      </c>
      <c r="Q40" s="19">
        <f t="shared" si="27"/>
        <v>480431.170642896</v>
      </c>
      <c r="R40" s="19">
        <v>42.642</v>
      </c>
      <c r="S40" s="19">
        <v>793706</v>
      </c>
      <c r="T40" s="21">
        <f t="shared" si="28"/>
        <v>1.106779653926549</v>
      </c>
      <c r="U40" s="19">
        <f t="shared" si="29"/>
        <v>18613.245157356596</v>
      </c>
      <c r="V40" s="19">
        <v>1940519.1175999995</v>
      </c>
      <c r="W40" s="23">
        <v>1.5731486091720075</v>
      </c>
      <c r="X40" s="19">
        <f t="shared" si="30"/>
        <v>1233525.6226182913</v>
      </c>
      <c r="Y40" s="21">
        <f t="shared" si="31"/>
        <v>1.1959993759981784</v>
      </c>
      <c r="Z40" s="19">
        <f t="shared" si="32"/>
        <v>28927.480479768565</v>
      </c>
      <c r="AA40" s="19">
        <v>21640309.099999994</v>
      </c>
      <c r="AB40" s="21">
        <f t="shared" si="33"/>
        <v>1.065034780098928</v>
      </c>
      <c r="AC40" s="19">
        <f t="shared" si="34"/>
        <v>507488.1361099384</v>
      </c>
      <c r="AD40" s="19">
        <v>42.437</v>
      </c>
      <c r="AE40" s="19">
        <v>1188248</v>
      </c>
      <c r="AF40" s="21">
        <f t="shared" si="35"/>
        <v>1.4970883425348933</v>
      </c>
      <c r="AG40" s="19">
        <f t="shared" si="36"/>
        <v>28000.282772109247</v>
      </c>
      <c r="AH40" s="19">
        <v>1779475.8317800006</v>
      </c>
      <c r="AI40" s="23">
        <v>1.6093736797332638</v>
      </c>
      <c r="AJ40" s="19">
        <f t="shared" si="37"/>
        <v>1105694.6277852198</v>
      </c>
      <c r="AK40" s="21">
        <f t="shared" si="38"/>
        <v>0.9170102039400805</v>
      </c>
      <c r="AL40" s="19">
        <f t="shared" si="39"/>
        <v>26054.966839909037</v>
      </c>
      <c r="AM40" s="19">
        <v>26940882.400000006</v>
      </c>
      <c r="AN40" s="21">
        <f t="shared" si="40"/>
        <v>1.2449398146535722</v>
      </c>
      <c r="AO40" s="19">
        <f t="shared" si="41"/>
        <v>634844.1784292011</v>
      </c>
    </row>
    <row r="41" spans="1:44" s="17" customFormat="1" ht="12.75">
      <c r="A41" s="18" t="s">
        <v>54</v>
      </c>
      <c r="B41" s="14"/>
      <c r="C41" s="14"/>
      <c r="D41" s="14"/>
      <c r="E41" s="14"/>
      <c r="F41" s="14"/>
      <c r="G41" s="14"/>
      <c r="H41" s="15"/>
      <c r="I41" s="14"/>
      <c r="J41" s="14"/>
      <c r="K41" s="16"/>
      <c r="L41" s="14"/>
      <c r="M41" s="15"/>
      <c r="N41" s="14"/>
      <c r="O41" s="14"/>
      <c r="P41" s="15"/>
      <c r="Q41" s="14"/>
      <c r="R41" s="14"/>
      <c r="S41" s="14"/>
      <c r="T41" s="15"/>
      <c r="U41" s="14"/>
      <c r="V41" s="14"/>
      <c r="W41" s="16"/>
      <c r="X41" s="14"/>
      <c r="Y41" s="15"/>
      <c r="Z41" s="14"/>
      <c r="AA41" s="14"/>
      <c r="AB41" s="15"/>
      <c r="AC41" s="14"/>
      <c r="AD41" s="14"/>
      <c r="AE41" s="14"/>
      <c r="AF41" s="15"/>
      <c r="AG41" s="14"/>
      <c r="AH41" s="14"/>
      <c r="AI41" s="16"/>
      <c r="AJ41" s="14"/>
      <c r="AK41" s="15"/>
      <c r="AL41" s="14"/>
      <c r="AM41" s="14"/>
      <c r="AN41" s="15"/>
      <c r="AO41" s="14"/>
      <c r="AR41"/>
    </row>
    <row r="42" spans="1:41" ht="12.75">
      <c r="A42" s="22" t="s">
        <v>55</v>
      </c>
      <c r="B42" s="19">
        <v>442.775</v>
      </c>
      <c r="C42" s="19">
        <v>3856341</v>
      </c>
      <c r="D42" s="19">
        <v>3518099.421179999</v>
      </c>
      <c r="E42" s="19">
        <v>15120368.499999998</v>
      </c>
      <c r="F42" s="19">
        <v>443.168</v>
      </c>
      <c r="G42" s="19">
        <v>4625604</v>
      </c>
      <c r="H42" s="21">
        <f aca="true" t="shared" si="42" ref="H42:H47">G42/C42</f>
        <v>1.1994800252363575</v>
      </c>
      <c r="I42" s="19">
        <f aca="true" t="shared" si="43" ref="I42:I47">G42/F42</f>
        <v>10437.585746263268</v>
      </c>
      <c r="J42" s="19">
        <v>4052496.5168000003</v>
      </c>
      <c r="K42" s="23">
        <v>0.8568425048716144</v>
      </c>
      <c r="L42" s="19">
        <f aca="true" t="shared" si="44" ref="L42:L47">J42/K42</f>
        <v>4729569.896170369</v>
      </c>
      <c r="M42" s="21">
        <f aca="true" t="shared" si="45" ref="M42:M47">J42/D42</f>
        <v>1.1518993728269227</v>
      </c>
      <c r="N42" s="19">
        <f aca="true" t="shared" si="46" ref="N42:N47">L42/F42</f>
        <v>10672.182775314033</v>
      </c>
      <c r="O42" s="19">
        <v>16637527</v>
      </c>
      <c r="P42" s="21">
        <f aca="true" t="shared" si="47" ref="P42:P47">IF(E42&gt;0,O42/E42,0)</f>
        <v>1.1003387252103016</v>
      </c>
      <c r="Q42" s="19">
        <f aca="true" t="shared" si="48" ref="Q42:Q47">O42/F42</f>
        <v>37542.25711242689</v>
      </c>
      <c r="R42" s="19">
        <v>440.327</v>
      </c>
      <c r="S42" s="19">
        <v>5134861</v>
      </c>
      <c r="T42" s="21">
        <f aca="true" t="shared" si="49" ref="T42:T47">S42/G42</f>
        <v>1.1100952437778937</v>
      </c>
      <c r="U42" s="19">
        <f aca="true" t="shared" si="50" ref="U42:U47">S42/R42</f>
        <v>11661.472042368512</v>
      </c>
      <c r="V42" s="19">
        <v>4826838.90923</v>
      </c>
      <c r="W42" s="23">
        <v>0.8302277489634969</v>
      </c>
      <c r="X42" s="19">
        <f aca="true" t="shared" si="51" ref="X42:X47">V42/W42</f>
        <v>5813873.259784556</v>
      </c>
      <c r="Y42" s="21">
        <f aca="true" t="shared" si="52" ref="Y42:Y47">V42/J42</f>
        <v>1.1910778674873357</v>
      </c>
      <c r="Z42" s="19">
        <f aca="true" t="shared" si="53" ref="Z42:Z47">X42/R42</f>
        <v>13203.535690031627</v>
      </c>
      <c r="AA42" s="19">
        <v>22166912.3</v>
      </c>
      <c r="AB42" s="21">
        <f aca="true" t="shared" si="54" ref="AB42:AB47">AA42/O42</f>
        <v>1.3323441819207866</v>
      </c>
      <c r="AC42" s="19">
        <f aca="true" t="shared" si="55" ref="AC42:AC47">AA42/R42</f>
        <v>50341.93292712008</v>
      </c>
      <c r="AD42" s="19">
        <v>442.451</v>
      </c>
      <c r="AE42" s="19">
        <v>11098344</v>
      </c>
      <c r="AF42" s="21">
        <f aca="true" t="shared" si="56" ref="AF42:AF47">AE42/S42</f>
        <v>2.1613718462875626</v>
      </c>
      <c r="AG42" s="19">
        <f aca="true" t="shared" si="57" ref="AG42:AG47">AE42/AD42</f>
        <v>25083.781028859692</v>
      </c>
      <c r="AH42" s="19">
        <v>5956363.32016</v>
      </c>
      <c r="AI42" s="23">
        <v>0.8239834148415696</v>
      </c>
      <c r="AJ42" s="19">
        <f aca="true" t="shared" si="58" ref="AJ42:AJ47">AH42/AI42</f>
        <v>7228741.75969337</v>
      </c>
      <c r="AK42" s="21">
        <f aca="true" t="shared" si="59" ref="AK42:AK47">AH42/V42</f>
        <v>1.2340091376925995</v>
      </c>
      <c r="AL42" s="19">
        <f aca="true" t="shared" si="60" ref="AL42:AL47">AJ42/AD42</f>
        <v>16337.948743913721</v>
      </c>
      <c r="AM42" s="19">
        <v>26465463.400000002</v>
      </c>
      <c r="AN42" s="21">
        <f aca="true" t="shared" si="61" ref="AN42:AN47">AM42/AA42</f>
        <v>1.1939174496576144</v>
      </c>
      <c r="AO42" s="19">
        <f aca="true" t="shared" si="62" ref="AO42:AO47">AM42/AD42</f>
        <v>59815.5804823585</v>
      </c>
    </row>
    <row r="43" spans="1:41" ht="12.75">
      <c r="A43" s="22" t="s">
        <v>56</v>
      </c>
      <c r="B43" s="19">
        <v>284.001</v>
      </c>
      <c r="C43" s="19">
        <v>884367</v>
      </c>
      <c r="D43" s="19">
        <v>2362140.70174</v>
      </c>
      <c r="E43" s="19">
        <v>4361246.7</v>
      </c>
      <c r="F43" s="19">
        <v>283.166</v>
      </c>
      <c r="G43" s="19">
        <v>869827</v>
      </c>
      <c r="H43" s="21">
        <f t="shared" si="42"/>
        <v>0.983558861875217</v>
      </c>
      <c r="I43" s="19">
        <f t="shared" si="43"/>
        <v>3071.7918111637696</v>
      </c>
      <c r="J43" s="19">
        <v>2741746.6105600004</v>
      </c>
      <c r="K43" s="23">
        <v>0.8412494519909323</v>
      </c>
      <c r="L43" s="19">
        <f t="shared" si="44"/>
        <v>3259136.281243668</v>
      </c>
      <c r="M43" s="21">
        <f t="shared" si="45"/>
        <v>1.160704190288231</v>
      </c>
      <c r="N43" s="19">
        <f t="shared" si="46"/>
        <v>11509.631386690733</v>
      </c>
      <c r="O43" s="19">
        <v>5332865.899999999</v>
      </c>
      <c r="P43" s="21">
        <f t="shared" si="47"/>
        <v>1.2227847372174565</v>
      </c>
      <c r="Q43" s="19">
        <f t="shared" si="48"/>
        <v>18833.0021965914</v>
      </c>
      <c r="R43" s="19">
        <v>288.885</v>
      </c>
      <c r="S43" s="19">
        <v>1490437</v>
      </c>
      <c r="T43" s="21">
        <f t="shared" si="49"/>
        <v>1.7134867048275118</v>
      </c>
      <c r="U43" s="19">
        <f t="shared" si="50"/>
        <v>5159.274451771466</v>
      </c>
      <c r="V43" s="19">
        <v>2918722.4091299996</v>
      </c>
      <c r="W43" s="23">
        <v>0.8344724485857209</v>
      </c>
      <c r="X43" s="19">
        <f t="shared" si="51"/>
        <v>3497685.7703051833</v>
      </c>
      <c r="Y43" s="21">
        <f t="shared" si="52"/>
        <v>1.064548561084517</v>
      </c>
      <c r="Z43" s="19">
        <f t="shared" si="53"/>
        <v>12107.536806359567</v>
      </c>
      <c r="AA43" s="19">
        <v>4333014.6</v>
      </c>
      <c r="AB43" s="21">
        <f t="shared" si="54"/>
        <v>0.8125114490503127</v>
      </c>
      <c r="AC43" s="19">
        <f t="shared" si="55"/>
        <v>14999.098603250428</v>
      </c>
      <c r="AD43" s="19">
        <v>286.689</v>
      </c>
      <c r="AE43" s="19">
        <v>3223631</v>
      </c>
      <c r="AF43" s="21">
        <f t="shared" si="56"/>
        <v>2.1628763912865825</v>
      </c>
      <c r="AG43" s="19">
        <f t="shared" si="57"/>
        <v>11244.348405414927</v>
      </c>
      <c r="AH43" s="19">
        <v>3246530.5530299996</v>
      </c>
      <c r="AI43" s="23">
        <v>0.8338155717704947</v>
      </c>
      <c r="AJ43" s="19">
        <f t="shared" si="58"/>
        <v>3893583.5008890885</v>
      </c>
      <c r="AK43" s="21">
        <f t="shared" si="59"/>
        <v>1.1123122030634327</v>
      </c>
      <c r="AL43" s="19">
        <f t="shared" si="60"/>
        <v>13581.209955349135</v>
      </c>
      <c r="AM43" s="19">
        <v>7001008.9</v>
      </c>
      <c r="AN43" s="21">
        <f t="shared" si="61"/>
        <v>1.6157362820794559</v>
      </c>
      <c r="AO43" s="19">
        <f t="shared" si="62"/>
        <v>24420.221564133957</v>
      </c>
    </row>
    <row r="44" spans="1:41" ht="12.75">
      <c r="A44" s="22" t="s">
        <v>57</v>
      </c>
      <c r="B44" s="19">
        <v>5141.852</v>
      </c>
      <c r="C44" s="19">
        <v>107550849</v>
      </c>
      <c r="D44" s="19">
        <v>95435451.23778</v>
      </c>
      <c r="E44" s="19">
        <v>648079934.4</v>
      </c>
      <c r="F44" s="19">
        <v>5160.656</v>
      </c>
      <c r="G44" s="19">
        <v>115582131</v>
      </c>
      <c r="H44" s="21">
        <f t="shared" si="42"/>
        <v>1.0746742780245278</v>
      </c>
      <c r="I44" s="19">
        <f t="shared" si="43"/>
        <v>22396.790446795912</v>
      </c>
      <c r="J44" s="19">
        <v>98704657.34275</v>
      </c>
      <c r="K44" s="23">
        <v>0.8141826076868867</v>
      </c>
      <c r="L44" s="19">
        <f t="shared" si="44"/>
        <v>121231596.46356536</v>
      </c>
      <c r="M44" s="21">
        <f t="shared" si="45"/>
        <v>1.0342556781842491</v>
      </c>
      <c r="N44" s="19">
        <f t="shared" si="46"/>
        <v>23491.50892126221</v>
      </c>
      <c r="O44" s="19">
        <v>643173725.5</v>
      </c>
      <c r="P44" s="21">
        <f t="shared" si="47"/>
        <v>0.9924296238170957</v>
      </c>
      <c r="Q44" s="19">
        <f t="shared" si="48"/>
        <v>124630.22637044593</v>
      </c>
      <c r="R44" s="19">
        <v>5229.177</v>
      </c>
      <c r="S44" s="19">
        <v>166101572</v>
      </c>
      <c r="T44" s="21">
        <f t="shared" si="49"/>
        <v>1.4370869490198273</v>
      </c>
      <c r="U44" s="19">
        <f t="shared" si="50"/>
        <v>31764.38127835413</v>
      </c>
      <c r="V44" s="19">
        <v>113926261.44706</v>
      </c>
      <c r="W44" s="23">
        <v>0.8029855925176175</v>
      </c>
      <c r="X44" s="19">
        <f t="shared" si="51"/>
        <v>141878338.1777307</v>
      </c>
      <c r="Y44" s="21">
        <f t="shared" si="52"/>
        <v>1.1542136360542066</v>
      </c>
      <c r="Z44" s="19">
        <f t="shared" si="53"/>
        <v>27132.058864660867</v>
      </c>
      <c r="AA44" s="19">
        <v>740685516.4</v>
      </c>
      <c r="AB44" s="21">
        <f t="shared" si="54"/>
        <v>1.1516103457494238</v>
      </c>
      <c r="AC44" s="19">
        <f t="shared" si="55"/>
        <v>141644.759089241</v>
      </c>
      <c r="AD44" s="19">
        <v>5284.464</v>
      </c>
      <c r="AE44" s="19">
        <v>188935729</v>
      </c>
      <c r="AF44" s="21">
        <f t="shared" si="56"/>
        <v>1.1374710469326563</v>
      </c>
      <c r="AG44" s="19">
        <f t="shared" si="57"/>
        <v>35753.05442519809</v>
      </c>
      <c r="AH44" s="19">
        <v>135078415.75480998</v>
      </c>
      <c r="AI44" s="23">
        <v>0.8324155550344792</v>
      </c>
      <c r="AJ44" s="19">
        <f t="shared" si="58"/>
        <v>162272815.46800858</v>
      </c>
      <c r="AK44" s="21">
        <f t="shared" si="59"/>
        <v>1.1856653070071916</v>
      </c>
      <c r="AL44" s="19">
        <f t="shared" si="60"/>
        <v>30707.52596062885</v>
      </c>
      <c r="AM44" s="19">
        <v>1022270548.5</v>
      </c>
      <c r="AN44" s="21">
        <f t="shared" si="61"/>
        <v>1.3801681359568165</v>
      </c>
      <c r="AO44" s="19">
        <f t="shared" si="62"/>
        <v>193448.29456686619</v>
      </c>
    </row>
    <row r="45" spans="1:41" ht="12.75">
      <c r="A45" s="22" t="s">
        <v>58</v>
      </c>
      <c r="B45" s="19">
        <v>1005.241</v>
      </c>
      <c r="C45" s="19">
        <v>24185922</v>
      </c>
      <c r="D45" s="19">
        <v>13878866.92628</v>
      </c>
      <c r="E45" s="19">
        <v>105606485.80000003</v>
      </c>
      <c r="F45" s="19">
        <v>1007.113</v>
      </c>
      <c r="G45" s="19">
        <v>17522811</v>
      </c>
      <c r="H45" s="21">
        <f t="shared" si="42"/>
        <v>0.7245045692283304</v>
      </c>
      <c r="I45" s="19">
        <f t="shared" si="43"/>
        <v>17399.051546350805</v>
      </c>
      <c r="J45" s="19">
        <v>15384387.43935</v>
      </c>
      <c r="K45" s="23">
        <v>0.7953754991908629</v>
      </c>
      <c r="L45" s="19">
        <f t="shared" si="44"/>
        <v>19342294.872045428</v>
      </c>
      <c r="M45" s="21">
        <f t="shared" si="45"/>
        <v>1.1084757510153267</v>
      </c>
      <c r="N45" s="19">
        <f t="shared" si="46"/>
        <v>19205.684835808323</v>
      </c>
      <c r="O45" s="19">
        <v>77550461.39999999</v>
      </c>
      <c r="P45" s="21">
        <f t="shared" si="47"/>
        <v>0.7343342675644641</v>
      </c>
      <c r="Q45" s="19">
        <f t="shared" si="48"/>
        <v>77002.7409039502</v>
      </c>
      <c r="R45" s="19">
        <v>1010.407</v>
      </c>
      <c r="S45" s="19">
        <v>22091611</v>
      </c>
      <c r="T45" s="21">
        <f t="shared" si="49"/>
        <v>1.26073442211983</v>
      </c>
      <c r="U45" s="19">
        <f t="shared" si="50"/>
        <v>21864.071606788155</v>
      </c>
      <c r="V45" s="19">
        <v>17180082.863179997</v>
      </c>
      <c r="W45" s="23">
        <v>0.7766067112733808</v>
      </c>
      <c r="X45" s="19">
        <f t="shared" si="51"/>
        <v>22121986.088698983</v>
      </c>
      <c r="Y45" s="21">
        <f t="shared" si="52"/>
        <v>1.116721931952714</v>
      </c>
      <c r="Z45" s="19">
        <f t="shared" si="53"/>
        <v>21894.133837848494</v>
      </c>
      <c r="AA45" s="19">
        <v>71450031.10000001</v>
      </c>
      <c r="AB45" s="21">
        <f t="shared" si="54"/>
        <v>0.9213359896270071</v>
      </c>
      <c r="AC45" s="19">
        <f t="shared" si="55"/>
        <v>70714.10936385041</v>
      </c>
      <c r="AD45" s="19">
        <v>1014.972</v>
      </c>
      <c r="AE45" s="19">
        <v>29052774</v>
      </c>
      <c r="AF45" s="21">
        <f t="shared" si="56"/>
        <v>1.3151043624659153</v>
      </c>
      <c r="AG45" s="19">
        <f t="shared" si="57"/>
        <v>28624.212293541103</v>
      </c>
      <c r="AH45" s="19">
        <v>18628810.851410005</v>
      </c>
      <c r="AI45" s="23">
        <v>0.7798671660952243</v>
      </c>
      <c r="AJ45" s="19">
        <f t="shared" si="58"/>
        <v>23887158.815371085</v>
      </c>
      <c r="AK45" s="21">
        <f t="shared" si="59"/>
        <v>1.0843260186675172</v>
      </c>
      <c r="AL45" s="19">
        <f t="shared" si="60"/>
        <v>23534.795851876785</v>
      </c>
      <c r="AM45" s="19">
        <v>112909028.1</v>
      </c>
      <c r="AN45" s="21">
        <f t="shared" si="61"/>
        <v>1.5802516298694793</v>
      </c>
      <c r="AO45" s="19">
        <f t="shared" si="62"/>
        <v>111243.49055934548</v>
      </c>
    </row>
    <row r="46" spans="1:41" ht="12.75">
      <c r="A46" s="22" t="s">
        <v>59</v>
      </c>
      <c r="B46" s="19">
        <v>2598.933</v>
      </c>
      <c r="C46" s="19">
        <v>37789302</v>
      </c>
      <c r="D46" s="19">
        <v>48134709.269949995</v>
      </c>
      <c r="E46" s="19">
        <v>432241127.70000005</v>
      </c>
      <c r="F46" s="19">
        <v>2589.887</v>
      </c>
      <c r="G46" s="19">
        <v>29439499</v>
      </c>
      <c r="H46" s="21">
        <f t="shared" si="42"/>
        <v>0.7790432064609185</v>
      </c>
      <c r="I46" s="19">
        <f t="shared" si="43"/>
        <v>11367.097869520947</v>
      </c>
      <c r="J46" s="19">
        <v>41782855.10934001</v>
      </c>
      <c r="K46" s="23">
        <v>0.8226151309163245</v>
      </c>
      <c r="L46" s="19">
        <f t="shared" si="44"/>
        <v>50792714.03967175</v>
      </c>
      <c r="M46" s="21">
        <f t="shared" si="45"/>
        <v>0.8680400431009692</v>
      </c>
      <c r="N46" s="19">
        <f t="shared" si="46"/>
        <v>19611.942157967413</v>
      </c>
      <c r="O46" s="19">
        <v>354340680.7</v>
      </c>
      <c r="P46" s="21">
        <f t="shared" si="47"/>
        <v>0.8197754863945584</v>
      </c>
      <c r="Q46" s="19">
        <f t="shared" si="48"/>
        <v>136817.04286712123</v>
      </c>
      <c r="R46" s="19">
        <v>2608.5</v>
      </c>
      <c r="S46" s="19">
        <v>33903128</v>
      </c>
      <c r="T46" s="21">
        <f t="shared" si="49"/>
        <v>1.1516204131055354</v>
      </c>
      <c r="U46" s="19">
        <f t="shared" si="50"/>
        <v>12997.17385470577</v>
      </c>
      <c r="V46" s="19">
        <v>50743762.332119994</v>
      </c>
      <c r="W46" s="23">
        <v>0.812367069202826</v>
      </c>
      <c r="X46" s="19">
        <f t="shared" si="51"/>
        <v>62464080.901155606</v>
      </c>
      <c r="Y46" s="21">
        <f t="shared" si="52"/>
        <v>1.2144637363658015</v>
      </c>
      <c r="Z46" s="19">
        <f t="shared" si="53"/>
        <v>23946.360322467168</v>
      </c>
      <c r="AA46" s="19">
        <v>442971008.2</v>
      </c>
      <c r="AB46" s="21">
        <f t="shared" si="54"/>
        <v>1.250127440419516</v>
      </c>
      <c r="AC46" s="19">
        <f t="shared" si="55"/>
        <v>169818.28951504696</v>
      </c>
      <c r="AD46" s="19">
        <v>2594.825</v>
      </c>
      <c r="AE46" s="19">
        <v>53489757</v>
      </c>
      <c r="AF46" s="21">
        <f t="shared" si="56"/>
        <v>1.5777233593313278</v>
      </c>
      <c r="AG46" s="19">
        <f t="shared" si="57"/>
        <v>20614.013276425194</v>
      </c>
      <c r="AH46" s="19">
        <v>52103222.02183001</v>
      </c>
      <c r="AI46" s="23">
        <v>0.8243573512696605</v>
      </c>
      <c r="AJ46" s="19">
        <f t="shared" si="58"/>
        <v>63204655.04623881</v>
      </c>
      <c r="AK46" s="21">
        <f t="shared" si="59"/>
        <v>1.026790675882728</v>
      </c>
      <c r="AL46" s="19">
        <f t="shared" si="60"/>
        <v>24357.964427750932</v>
      </c>
      <c r="AM46" s="19">
        <v>630769851.8</v>
      </c>
      <c r="AN46" s="21">
        <f t="shared" si="61"/>
        <v>1.4239529001302256</v>
      </c>
      <c r="AO46" s="19">
        <f t="shared" si="62"/>
        <v>243087.6270268708</v>
      </c>
    </row>
    <row r="47" spans="1:41" ht="12.75">
      <c r="A47" s="22" t="s">
        <v>60</v>
      </c>
      <c r="B47" s="19">
        <v>4241.821</v>
      </c>
      <c r="C47" s="19">
        <v>71162011</v>
      </c>
      <c r="D47" s="19">
        <v>65118993.68757</v>
      </c>
      <c r="E47" s="19">
        <v>528535574.2</v>
      </c>
      <c r="F47" s="19">
        <v>4229.505</v>
      </c>
      <c r="G47" s="19">
        <v>50271627</v>
      </c>
      <c r="H47" s="21">
        <f t="shared" si="42"/>
        <v>0.7064390999293149</v>
      </c>
      <c r="I47" s="19">
        <f t="shared" si="43"/>
        <v>11885.936297509992</v>
      </c>
      <c r="J47" s="19">
        <v>66293437.79872001</v>
      </c>
      <c r="K47" s="23">
        <v>0.8351249080640977</v>
      </c>
      <c r="L47" s="19">
        <f t="shared" si="44"/>
        <v>79381463.96853948</v>
      </c>
      <c r="M47" s="21">
        <f t="shared" si="45"/>
        <v>1.0180353541208698</v>
      </c>
      <c r="N47" s="19">
        <f t="shared" si="46"/>
        <v>18768.49985247434</v>
      </c>
      <c r="O47" s="19">
        <v>447985974.7</v>
      </c>
      <c r="P47" s="21">
        <f t="shared" si="47"/>
        <v>0.8475985280235466</v>
      </c>
      <c r="Q47" s="19">
        <f t="shared" si="48"/>
        <v>105919.24461609573</v>
      </c>
      <c r="R47" s="19">
        <v>4276.426</v>
      </c>
      <c r="S47" s="19">
        <v>39609114</v>
      </c>
      <c r="T47" s="21">
        <f t="shared" si="49"/>
        <v>0.7879019710263206</v>
      </c>
      <c r="U47" s="19">
        <f t="shared" si="50"/>
        <v>9262.20025787889</v>
      </c>
      <c r="V47" s="19">
        <v>78591300.39211</v>
      </c>
      <c r="W47" s="23">
        <v>0.8334417214047409</v>
      </c>
      <c r="X47" s="19">
        <f t="shared" si="51"/>
        <v>94297295.6281175</v>
      </c>
      <c r="Y47" s="21">
        <f t="shared" si="52"/>
        <v>1.1855064845291134</v>
      </c>
      <c r="Z47" s="19">
        <f t="shared" si="53"/>
        <v>22050.491608674507</v>
      </c>
      <c r="AA47" s="19">
        <v>503026223.2</v>
      </c>
      <c r="AB47" s="21">
        <f t="shared" si="54"/>
        <v>1.1228615439062761</v>
      </c>
      <c r="AC47" s="19">
        <f t="shared" si="55"/>
        <v>117627.71604138595</v>
      </c>
      <c r="AD47" s="19">
        <v>4260.643</v>
      </c>
      <c r="AE47" s="19">
        <v>47082693</v>
      </c>
      <c r="AF47" s="21">
        <f t="shared" si="56"/>
        <v>1.1886833166730264</v>
      </c>
      <c r="AG47" s="19">
        <f t="shared" si="57"/>
        <v>11050.60738484778</v>
      </c>
      <c r="AH47" s="19">
        <v>88439845.59478</v>
      </c>
      <c r="AI47" s="23">
        <v>0.8384901084263344</v>
      </c>
      <c r="AJ47" s="19">
        <f t="shared" si="58"/>
        <v>105475120.94181119</v>
      </c>
      <c r="AK47" s="21">
        <f t="shared" si="59"/>
        <v>1.1253134272309193</v>
      </c>
      <c r="AL47" s="19">
        <f t="shared" si="60"/>
        <v>24755.681464467027</v>
      </c>
      <c r="AM47" s="19">
        <v>686486515</v>
      </c>
      <c r="AN47" s="21">
        <f t="shared" si="61"/>
        <v>1.3647131766469704</v>
      </c>
      <c r="AO47" s="19">
        <f t="shared" si="62"/>
        <v>161122.74954742746</v>
      </c>
    </row>
    <row r="48" spans="1:44" s="17" customFormat="1" ht="25.5" customHeight="1">
      <c r="A48" s="18" t="s">
        <v>61</v>
      </c>
      <c r="B48" s="14"/>
      <c r="C48" s="14">
        <v>0</v>
      </c>
      <c r="D48" s="14"/>
      <c r="E48" s="14"/>
      <c r="F48" s="14"/>
      <c r="G48" s="14">
        <v>0</v>
      </c>
      <c r="H48" s="15"/>
      <c r="I48" s="14"/>
      <c r="J48" s="14"/>
      <c r="K48" s="16"/>
      <c r="L48" s="14"/>
      <c r="M48" s="15"/>
      <c r="N48" s="14"/>
      <c r="O48" s="14"/>
      <c r="P48" s="15"/>
      <c r="Q48" s="14"/>
      <c r="R48" s="14"/>
      <c r="S48" s="14"/>
      <c r="T48" s="15"/>
      <c r="U48" s="14"/>
      <c r="V48" s="14"/>
      <c r="W48" s="16"/>
      <c r="X48" s="14"/>
      <c r="Y48" s="15"/>
      <c r="Z48" s="14"/>
      <c r="AA48" s="14"/>
      <c r="AB48" s="15"/>
      <c r="AC48" s="14"/>
      <c r="AD48" s="14"/>
      <c r="AE48" s="14"/>
      <c r="AF48" s="15"/>
      <c r="AG48" s="14"/>
      <c r="AH48" s="14"/>
      <c r="AI48" s="16"/>
      <c r="AJ48" s="14"/>
      <c r="AK48" s="15"/>
      <c r="AL48" s="14"/>
      <c r="AM48" s="14"/>
      <c r="AN48" s="15"/>
      <c r="AO48" s="14"/>
      <c r="AR48"/>
    </row>
    <row r="49" spans="1:41" ht="12.75">
      <c r="A49" s="22" t="s">
        <v>62</v>
      </c>
      <c r="B49" s="19">
        <v>2711.679</v>
      </c>
      <c r="C49" s="19">
        <v>8174475</v>
      </c>
      <c r="D49" s="19">
        <v>13248732.274149999</v>
      </c>
      <c r="E49" s="19">
        <v>33068301</v>
      </c>
      <c r="F49" s="19">
        <v>2737.313</v>
      </c>
      <c r="G49" s="19">
        <v>4989104</v>
      </c>
      <c r="H49" s="21">
        <f>G49/C49</f>
        <v>0.6103271463916643</v>
      </c>
      <c r="I49" s="19">
        <f aca="true" t="shared" si="63" ref="I49:I55">G49/F49</f>
        <v>1822.6282489433981</v>
      </c>
      <c r="J49" s="19">
        <v>12982648.84847</v>
      </c>
      <c r="K49" s="23">
        <v>0.8509189250731872</v>
      </c>
      <c r="L49" s="19">
        <f aca="true" t="shared" si="64" ref="L49:L55">J49/K49</f>
        <v>15257210.13591673</v>
      </c>
      <c r="M49" s="21">
        <f aca="true" t="shared" si="65" ref="M49:M55">J49/D49</f>
        <v>0.9799163104684996</v>
      </c>
      <c r="N49" s="19">
        <f aca="true" t="shared" si="66" ref="N49:N55">L49/F49</f>
        <v>5573.790843764206</v>
      </c>
      <c r="O49" s="19">
        <v>35644058</v>
      </c>
      <c r="P49" s="21">
        <f aca="true" t="shared" si="67" ref="P49:P55">IF(E49&gt;0,O49/E49,0)</f>
        <v>1.077892027171278</v>
      </c>
      <c r="Q49" s="19">
        <f aca="true" t="shared" si="68" ref="Q49:Q55">O49/F49</f>
        <v>13021.549965239634</v>
      </c>
      <c r="R49" s="19">
        <v>2981.374</v>
      </c>
      <c r="S49" s="19">
        <v>5328036</v>
      </c>
      <c r="T49" s="21">
        <f>S49/G49</f>
        <v>1.0679344427376138</v>
      </c>
      <c r="U49" s="19">
        <f aca="true" t="shared" si="69" ref="U49:U55">S49/R49</f>
        <v>1787.107555107142</v>
      </c>
      <c r="V49" s="19">
        <v>16119361.646779997</v>
      </c>
      <c r="W49" s="23">
        <v>0.8444176088595898</v>
      </c>
      <c r="X49" s="19">
        <f aca="true" t="shared" si="70" ref="X49:X55">V49/W49</f>
        <v>19089324.378904957</v>
      </c>
      <c r="Y49" s="21">
        <f aca="true" t="shared" si="71" ref="Y49:Y55">V49/J49</f>
        <v>1.2416080751255671</v>
      </c>
      <c r="Z49" s="19">
        <f aca="true" t="shared" si="72" ref="Z49:Z55">X49/R49</f>
        <v>6402.86135818752</v>
      </c>
      <c r="AA49" s="19">
        <v>41746592.6</v>
      </c>
      <c r="AB49" s="21">
        <f aca="true" t="shared" si="73" ref="AB49:AB55">AA49/O49</f>
        <v>1.1712076273694763</v>
      </c>
      <c r="AC49" s="19">
        <f aca="true" t="shared" si="74" ref="AC49:AC55">AA49/R49</f>
        <v>14002.467520009232</v>
      </c>
      <c r="AD49" s="19">
        <v>2930.449</v>
      </c>
      <c r="AE49" s="19">
        <v>5153115</v>
      </c>
      <c r="AF49" s="21">
        <f>AE49/S49</f>
        <v>0.9671697038083076</v>
      </c>
      <c r="AG49" s="19">
        <f aca="true" t="shared" si="75" ref="AG49:AG55">AE49/AD49</f>
        <v>1758.4728483587328</v>
      </c>
      <c r="AH49" s="19">
        <v>17375180.87899</v>
      </c>
      <c r="AI49" s="23">
        <v>0.8385470996956993</v>
      </c>
      <c r="AJ49" s="19">
        <f aca="true" t="shared" si="76" ref="AJ49:AJ55">AH49/AI49</f>
        <v>20720578.349499132</v>
      </c>
      <c r="AK49" s="21">
        <f aca="true" t="shared" si="77" ref="AK49:AK55">AH49/V49</f>
        <v>1.0779075040146433</v>
      </c>
      <c r="AL49" s="19">
        <f aca="true" t="shared" si="78" ref="AL49:AL55">AJ49/AD49</f>
        <v>7070.786200169029</v>
      </c>
      <c r="AM49" s="19">
        <v>65381534.7</v>
      </c>
      <c r="AN49" s="21">
        <f aca="true" t="shared" si="79" ref="AN49:AN55">AM49/AA49</f>
        <v>1.566152603793585</v>
      </c>
      <c r="AO49" s="19">
        <f aca="true" t="shared" si="80" ref="AO49:AO55">AM49/AD49</f>
        <v>22311.09795802623</v>
      </c>
    </row>
    <row r="50" spans="1:41" ht="12.75">
      <c r="A50" s="22" t="s">
        <v>63</v>
      </c>
      <c r="B50" s="19">
        <v>508.09</v>
      </c>
      <c r="C50" s="19">
        <v>270723</v>
      </c>
      <c r="D50" s="19">
        <v>1070191.46798</v>
      </c>
      <c r="E50" s="19">
        <v>1341317.1</v>
      </c>
      <c r="F50" s="19">
        <v>516.693</v>
      </c>
      <c r="G50" s="19">
        <v>224456</v>
      </c>
      <c r="H50" s="21">
        <f>IF(C50&gt;0,G50/C50,0)</f>
        <v>0.829098377308171</v>
      </c>
      <c r="I50" s="19">
        <f t="shared" si="63"/>
        <v>434.4088269049513</v>
      </c>
      <c r="J50" s="19">
        <v>1371505.1511200003</v>
      </c>
      <c r="K50" s="23">
        <v>0.8636720624904538</v>
      </c>
      <c r="L50" s="19">
        <f t="shared" si="64"/>
        <v>1587992.955526635</v>
      </c>
      <c r="M50" s="21">
        <f t="shared" si="65"/>
        <v>1.28155119168417</v>
      </c>
      <c r="N50" s="19">
        <f t="shared" si="66"/>
        <v>3073.3781094898422</v>
      </c>
      <c r="O50" s="19">
        <v>1803760.2000000002</v>
      </c>
      <c r="P50" s="21">
        <f t="shared" si="67"/>
        <v>1.3447679150590117</v>
      </c>
      <c r="Q50" s="19">
        <f t="shared" si="68"/>
        <v>3490.9708472923</v>
      </c>
      <c r="R50" s="19">
        <v>414.992</v>
      </c>
      <c r="S50" s="19">
        <v>498168</v>
      </c>
      <c r="T50" s="21">
        <f>IF(G50&gt;0,S50/G50,0)</f>
        <v>2.2194461275261075</v>
      </c>
      <c r="U50" s="19">
        <f t="shared" si="69"/>
        <v>1200.4279600570612</v>
      </c>
      <c r="V50" s="19">
        <v>1917692.73022</v>
      </c>
      <c r="W50" s="23">
        <v>0.8225654268900898</v>
      </c>
      <c r="X50" s="19">
        <f t="shared" si="70"/>
        <v>2331355.862439183</v>
      </c>
      <c r="Y50" s="21">
        <f t="shared" si="71"/>
        <v>1.398239538986763</v>
      </c>
      <c r="Z50" s="19">
        <f t="shared" si="72"/>
        <v>5617.833265313989</v>
      </c>
      <c r="AA50" s="19">
        <v>2222204.7</v>
      </c>
      <c r="AB50" s="21">
        <f t="shared" si="73"/>
        <v>1.2319845509397536</v>
      </c>
      <c r="AC50" s="19">
        <f t="shared" si="74"/>
        <v>5354.813345799437</v>
      </c>
      <c r="AD50" s="19">
        <v>430.495</v>
      </c>
      <c r="AE50" s="19">
        <v>267628</v>
      </c>
      <c r="AF50" s="21">
        <f>IF(S50&gt;0,AE50/S50,0)</f>
        <v>0.5372243901655667</v>
      </c>
      <c r="AG50" s="19">
        <f t="shared" si="75"/>
        <v>621.675048490691</v>
      </c>
      <c r="AH50" s="19">
        <v>2188192.3730699997</v>
      </c>
      <c r="AI50" s="23">
        <v>0.7952224921729949</v>
      </c>
      <c r="AJ50" s="19">
        <f t="shared" si="76"/>
        <v>2751673.1412998997</v>
      </c>
      <c r="AK50" s="21">
        <f t="shared" si="77"/>
        <v>1.1410547365525903</v>
      </c>
      <c r="AL50" s="19">
        <f t="shared" si="78"/>
        <v>6391.881767035388</v>
      </c>
      <c r="AM50" s="19">
        <v>3714267.8000000007</v>
      </c>
      <c r="AN50" s="21">
        <f t="shared" si="79"/>
        <v>1.67143368925464</v>
      </c>
      <c r="AO50" s="19">
        <f t="shared" si="80"/>
        <v>8627.899975609474</v>
      </c>
    </row>
    <row r="51" spans="1:41" ht="22.5">
      <c r="A51" s="22" t="s">
        <v>64</v>
      </c>
      <c r="B51" s="19">
        <v>892.389</v>
      </c>
      <c r="C51" s="19">
        <v>3798489</v>
      </c>
      <c r="D51" s="19">
        <v>5824004.2326</v>
      </c>
      <c r="E51" s="19">
        <v>22463092.3</v>
      </c>
      <c r="F51" s="19">
        <v>893.819</v>
      </c>
      <c r="G51" s="19">
        <v>5583515</v>
      </c>
      <c r="H51" s="21">
        <f>G51/C51</f>
        <v>1.4699305434345078</v>
      </c>
      <c r="I51" s="19">
        <f t="shared" si="63"/>
        <v>6246.807239497035</v>
      </c>
      <c r="J51" s="19">
        <v>6383875.24988</v>
      </c>
      <c r="K51" s="23">
        <v>0.7808969729565105</v>
      </c>
      <c r="L51" s="19">
        <f t="shared" si="64"/>
        <v>8175054.419420228</v>
      </c>
      <c r="M51" s="21">
        <f t="shared" si="65"/>
        <v>1.0961316295318106</v>
      </c>
      <c r="N51" s="19">
        <f t="shared" si="66"/>
        <v>9146.207922879497</v>
      </c>
      <c r="O51" s="19">
        <v>20512844.2</v>
      </c>
      <c r="P51" s="21">
        <f t="shared" si="67"/>
        <v>0.9131798919777397</v>
      </c>
      <c r="Q51" s="19">
        <f t="shared" si="68"/>
        <v>22949.662291806282</v>
      </c>
      <c r="R51" s="19">
        <v>859.655</v>
      </c>
      <c r="S51" s="19">
        <v>4413679</v>
      </c>
      <c r="T51" s="21">
        <f>S51/G51</f>
        <v>0.7904839514177001</v>
      </c>
      <c r="U51" s="19">
        <f t="shared" si="69"/>
        <v>5134.244551593372</v>
      </c>
      <c r="V51" s="19">
        <v>7980201.56505</v>
      </c>
      <c r="W51" s="23">
        <v>0.7661726039022063</v>
      </c>
      <c r="X51" s="19">
        <f t="shared" si="70"/>
        <v>10415670.730597654</v>
      </c>
      <c r="Y51" s="21">
        <f t="shared" si="71"/>
        <v>1.2500560008906827</v>
      </c>
      <c r="Z51" s="19">
        <f t="shared" si="72"/>
        <v>12116.105566300033</v>
      </c>
      <c r="AA51" s="19">
        <v>24267474.3</v>
      </c>
      <c r="AB51" s="21">
        <f t="shared" si="73"/>
        <v>1.1830380060118626</v>
      </c>
      <c r="AC51" s="19">
        <f t="shared" si="74"/>
        <v>28229.31792405093</v>
      </c>
      <c r="AD51" s="19">
        <v>859.063</v>
      </c>
      <c r="AE51" s="19">
        <v>3174373</v>
      </c>
      <c r="AF51" s="21">
        <f>AE51/S51</f>
        <v>0.7192124755787632</v>
      </c>
      <c r="AG51" s="19">
        <f t="shared" si="75"/>
        <v>3695.1573982350537</v>
      </c>
      <c r="AH51" s="19">
        <v>8951584.85381</v>
      </c>
      <c r="AI51" s="23">
        <v>0.7483611145954701</v>
      </c>
      <c r="AJ51" s="19">
        <f t="shared" si="76"/>
        <v>11961584.69383971</v>
      </c>
      <c r="AK51" s="21">
        <f t="shared" si="77"/>
        <v>1.1217241545644985</v>
      </c>
      <c r="AL51" s="19">
        <f t="shared" si="78"/>
        <v>13923.990084359017</v>
      </c>
      <c r="AM51" s="19">
        <v>41409553.4</v>
      </c>
      <c r="AN51" s="21">
        <f t="shared" si="79"/>
        <v>1.7063808490362755</v>
      </c>
      <c r="AO51" s="19">
        <f t="shared" si="80"/>
        <v>48203.16251543833</v>
      </c>
    </row>
    <row r="52" spans="1:41" ht="22.5">
      <c r="A52" s="22" t="s">
        <v>65</v>
      </c>
      <c r="B52" s="19">
        <v>427.194</v>
      </c>
      <c r="C52" s="19">
        <v>3771519</v>
      </c>
      <c r="D52" s="19">
        <v>2898523.4007699997</v>
      </c>
      <c r="E52" s="19">
        <v>15671362.3</v>
      </c>
      <c r="F52" s="19">
        <v>427.017</v>
      </c>
      <c r="G52" s="19">
        <v>2278520</v>
      </c>
      <c r="H52" s="21">
        <f>G52/C52</f>
        <v>0.6041385447083788</v>
      </c>
      <c r="I52" s="19">
        <f t="shared" si="63"/>
        <v>5335.899975879181</v>
      </c>
      <c r="J52" s="19">
        <v>3429955.4976099995</v>
      </c>
      <c r="K52" s="23">
        <v>0.9105952261707627</v>
      </c>
      <c r="L52" s="19">
        <f t="shared" si="64"/>
        <v>3766718.0752019277</v>
      </c>
      <c r="M52" s="21">
        <f t="shared" si="65"/>
        <v>1.1833458017619674</v>
      </c>
      <c r="N52" s="19">
        <f t="shared" si="66"/>
        <v>8821.002618635623</v>
      </c>
      <c r="O52" s="19">
        <v>14273096.4</v>
      </c>
      <c r="P52" s="21">
        <f t="shared" si="67"/>
        <v>0.9107757275192342</v>
      </c>
      <c r="Q52" s="19">
        <f t="shared" si="68"/>
        <v>33425.12452665819</v>
      </c>
      <c r="R52" s="19">
        <v>478.059</v>
      </c>
      <c r="S52" s="19">
        <v>2184491</v>
      </c>
      <c r="T52" s="21">
        <f>S52/G52</f>
        <v>0.9587324228007654</v>
      </c>
      <c r="U52" s="19">
        <f t="shared" si="69"/>
        <v>4569.50083567091</v>
      </c>
      <c r="V52" s="19">
        <v>4146314.9683100004</v>
      </c>
      <c r="W52" s="23">
        <v>0.9031160652753412</v>
      </c>
      <c r="X52" s="19">
        <f t="shared" si="70"/>
        <v>4591120.817949214</v>
      </c>
      <c r="Y52" s="21">
        <f t="shared" si="71"/>
        <v>1.2088538674041578</v>
      </c>
      <c r="Z52" s="19">
        <f t="shared" si="72"/>
        <v>9603.66987746118</v>
      </c>
      <c r="AA52" s="19">
        <v>18477063.9</v>
      </c>
      <c r="AB52" s="21">
        <f t="shared" si="73"/>
        <v>1.2945378761682012</v>
      </c>
      <c r="AC52" s="19">
        <f t="shared" si="74"/>
        <v>38650.17476922304</v>
      </c>
      <c r="AD52" s="19">
        <v>474.675</v>
      </c>
      <c r="AE52" s="19">
        <v>3433796</v>
      </c>
      <c r="AF52" s="21">
        <f>AE52/S52</f>
        <v>1.571897526700728</v>
      </c>
      <c r="AG52" s="19">
        <f t="shared" si="75"/>
        <v>7233.993785221467</v>
      </c>
      <c r="AH52" s="19">
        <v>4758561.9941</v>
      </c>
      <c r="AI52" s="23">
        <v>0.9051193079859003</v>
      </c>
      <c r="AJ52" s="19">
        <f t="shared" si="76"/>
        <v>5257386.459569513</v>
      </c>
      <c r="AK52" s="21">
        <f t="shared" si="77"/>
        <v>1.1476605203582848</v>
      </c>
      <c r="AL52" s="19">
        <f t="shared" si="78"/>
        <v>11075.760171842867</v>
      </c>
      <c r="AM52" s="19">
        <v>35162026.3</v>
      </c>
      <c r="AN52" s="21">
        <f t="shared" si="79"/>
        <v>1.9030094007522482</v>
      </c>
      <c r="AO52" s="19">
        <f t="shared" si="80"/>
        <v>74076.00210670457</v>
      </c>
    </row>
    <row r="53" spans="1:41" ht="21.75" customHeight="1">
      <c r="A53" s="22" t="s">
        <v>66</v>
      </c>
      <c r="B53" s="19">
        <v>701.807</v>
      </c>
      <c r="C53" s="19">
        <v>6889960</v>
      </c>
      <c r="D53" s="19">
        <v>5185571.200449999</v>
      </c>
      <c r="E53" s="19">
        <v>19178124.200000003</v>
      </c>
      <c r="F53" s="19">
        <v>700.858</v>
      </c>
      <c r="G53" s="19">
        <v>3857101</v>
      </c>
      <c r="H53" s="21">
        <f>G53/C53</f>
        <v>0.5598147159054624</v>
      </c>
      <c r="I53" s="19">
        <f t="shared" si="63"/>
        <v>5503.398691318356</v>
      </c>
      <c r="J53" s="19">
        <v>5407860.7263</v>
      </c>
      <c r="K53" s="23">
        <v>0.8208127522402767</v>
      </c>
      <c r="L53" s="19">
        <f t="shared" si="64"/>
        <v>6588421.916618756</v>
      </c>
      <c r="M53" s="21">
        <f t="shared" si="65"/>
        <v>1.0428669315794392</v>
      </c>
      <c r="N53" s="19">
        <f t="shared" si="66"/>
        <v>9400.50897131624</v>
      </c>
      <c r="O53" s="19">
        <v>14766463.7</v>
      </c>
      <c r="P53" s="21">
        <f t="shared" si="67"/>
        <v>0.7699639206633148</v>
      </c>
      <c r="Q53" s="19">
        <f t="shared" si="68"/>
        <v>21069.123417297084</v>
      </c>
      <c r="R53" s="19">
        <v>712.378</v>
      </c>
      <c r="S53" s="19">
        <v>2991913</v>
      </c>
      <c r="T53" s="21">
        <f>S53/G53</f>
        <v>0.7756895658163994</v>
      </c>
      <c r="U53" s="19">
        <f t="shared" si="69"/>
        <v>4199.895280314664</v>
      </c>
      <c r="V53" s="19">
        <v>6708717.66064</v>
      </c>
      <c r="W53" s="23">
        <v>0.8101431805341867</v>
      </c>
      <c r="X53" s="19">
        <f t="shared" si="70"/>
        <v>8280903.699289861</v>
      </c>
      <c r="Y53" s="21">
        <f t="shared" si="71"/>
        <v>1.2405492671091831</v>
      </c>
      <c r="Z53" s="19">
        <f t="shared" si="72"/>
        <v>11624.31138986586</v>
      </c>
      <c r="AA53" s="19">
        <v>14901784.299999999</v>
      </c>
      <c r="AB53" s="21">
        <f t="shared" si="73"/>
        <v>1.0091640492096967</v>
      </c>
      <c r="AC53" s="19">
        <f t="shared" si="74"/>
        <v>20918.366794033504</v>
      </c>
      <c r="AD53" s="19">
        <v>709.032</v>
      </c>
      <c r="AE53" s="19">
        <v>1672188</v>
      </c>
      <c r="AF53" s="21">
        <f>AE53/S53</f>
        <v>0.5589026151495715</v>
      </c>
      <c r="AG53" s="19">
        <f t="shared" si="75"/>
        <v>2358.409775581356</v>
      </c>
      <c r="AH53" s="19">
        <v>7505015.647770001</v>
      </c>
      <c r="AI53" s="23">
        <v>0.8276838373228254</v>
      </c>
      <c r="AJ53" s="19">
        <f t="shared" si="76"/>
        <v>9067490.881597081</v>
      </c>
      <c r="AK53" s="21">
        <f t="shared" si="77"/>
        <v>1.1186960053188517</v>
      </c>
      <c r="AL53" s="19">
        <f t="shared" si="78"/>
        <v>12788.549574063061</v>
      </c>
      <c r="AM53" s="19">
        <v>24036787.400000002</v>
      </c>
      <c r="AN53" s="21">
        <f t="shared" si="79"/>
        <v>1.6130140469151741</v>
      </c>
      <c r="AO53" s="19">
        <f t="shared" si="80"/>
        <v>33900.849891119164</v>
      </c>
    </row>
    <row r="54" spans="1:41" ht="12.75">
      <c r="A54" s="22" t="s">
        <v>67</v>
      </c>
      <c r="B54" s="19">
        <v>1238.452</v>
      </c>
      <c r="C54" s="19">
        <v>620775</v>
      </c>
      <c r="D54" s="19">
        <v>5007877.072439999</v>
      </c>
      <c r="E54" s="19">
        <v>21136184.999999996</v>
      </c>
      <c r="F54" s="19">
        <v>1268.042</v>
      </c>
      <c r="G54" s="19">
        <v>3755384</v>
      </c>
      <c r="H54" s="21">
        <f>IF(C54&gt;0,G54/C54,0)</f>
        <v>6.049509081390198</v>
      </c>
      <c r="I54" s="19">
        <f t="shared" si="63"/>
        <v>2961.561210117646</v>
      </c>
      <c r="J54" s="19">
        <v>5699865.6478699995</v>
      </c>
      <c r="K54" s="23">
        <v>0.8636720624904538</v>
      </c>
      <c r="L54" s="19">
        <f t="shared" si="64"/>
        <v>6599571.637681635</v>
      </c>
      <c r="M54" s="21">
        <f t="shared" si="65"/>
        <v>1.138180024273807</v>
      </c>
      <c r="N54" s="19">
        <f t="shared" si="66"/>
        <v>5204.537103409537</v>
      </c>
      <c r="O54" s="19">
        <v>19965564.4</v>
      </c>
      <c r="P54" s="21">
        <f t="shared" si="67"/>
        <v>0.9446153314801135</v>
      </c>
      <c r="Q54" s="19">
        <f t="shared" si="68"/>
        <v>15745.191720778965</v>
      </c>
      <c r="R54" s="19">
        <v>1275.219</v>
      </c>
      <c r="S54" s="19">
        <v>4468340</v>
      </c>
      <c r="T54" s="21">
        <f>IF(G54&gt;0,S54/G54,0)</f>
        <v>1.1898490274230278</v>
      </c>
      <c r="U54" s="19">
        <f t="shared" si="69"/>
        <v>3503.9785323148417</v>
      </c>
      <c r="V54" s="19">
        <v>8466534.27294</v>
      </c>
      <c r="W54" s="23">
        <v>0.7864345595934902</v>
      </c>
      <c r="X54" s="19">
        <f t="shared" si="70"/>
        <v>10765720.00767155</v>
      </c>
      <c r="Y54" s="21">
        <f t="shared" si="71"/>
        <v>1.4853919014922548</v>
      </c>
      <c r="Z54" s="19">
        <f t="shared" si="72"/>
        <v>8442.25188588905</v>
      </c>
      <c r="AA54" s="19">
        <v>26375687</v>
      </c>
      <c r="AB54" s="21">
        <f t="shared" si="73"/>
        <v>1.321058922832154</v>
      </c>
      <c r="AC54" s="19">
        <f t="shared" si="74"/>
        <v>20683.26067914609</v>
      </c>
      <c r="AD54" s="19">
        <v>1302.165</v>
      </c>
      <c r="AE54" s="19">
        <v>5436846</v>
      </c>
      <c r="AF54" s="21">
        <f>AE54/S54</f>
        <v>1.2167485016807136</v>
      </c>
      <c r="AG54" s="19">
        <f t="shared" si="75"/>
        <v>4175.235857207036</v>
      </c>
      <c r="AH54" s="19">
        <v>9678564.538819999</v>
      </c>
      <c r="AI54" s="23">
        <v>0.80796088554</v>
      </c>
      <c r="AJ54" s="19">
        <f t="shared" si="76"/>
        <v>11979001.350234099</v>
      </c>
      <c r="AK54" s="21">
        <f t="shared" si="77"/>
        <v>1.1431554195385216</v>
      </c>
      <c r="AL54" s="19">
        <f t="shared" si="78"/>
        <v>9199.296057131085</v>
      </c>
      <c r="AM54" s="19">
        <v>40673315.5</v>
      </c>
      <c r="AN54" s="21">
        <f t="shared" si="79"/>
        <v>1.542076060426407</v>
      </c>
      <c r="AO54" s="19">
        <f t="shared" si="80"/>
        <v>31235.147235565386</v>
      </c>
    </row>
    <row r="55" spans="1:41" ht="12.75">
      <c r="A55" s="22" t="s">
        <v>68</v>
      </c>
      <c r="B55" s="19">
        <v>2707.29</v>
      </c>
      <c r="C55" s="19">
        <v>30858760</v>
      </c>
      <c r="D55" s="19">
        <v>32967283.19781</v>
      </c>
      <c r="E55" s="19">
        <v>234605366.8</v>
      </c>
      <c r="F55" s="19">
        <v>2711.198</v>
      </c>
      <c r="G55" s="19">
        <v>27039753</v>
      </c>
      <c r="H55" s="21">
        <f>G55/C55</f>
        <v>0.8762423700757904</v>
      </c>
      <c r="I55" s="19">
        <f t="shared" si="63"/>
        <v>9973.359747240887</v>
      </c>
      <c r="J55" s="19">
        <v>32833264.902810007</v>
      </c>
      <c r="K55" s="23">
        <v>0.8370756280059015</v>
      </c>
      <c r="L55" s="19">
        <f t="shared" si="64"/>
        <v>39223773.580681205</v>
      </c>
      <c r="M55" s="21">
        <f t="shared" si="65"/>
        <v>0.9959348092411541</v>
      </c>
      <c r="N55" s="19">
        <f t="shared" si="66"/>
        <v>14467.321671335405</v>
      </c>
      <c r="O55" s="19">
        <v>235967808</v>
      </c>
      <c r="P55" s="21">
        <f t="shared" si="67"/>
        <v>1.0058073743946423</v>
      </c>
      <c r="Q55" s="19">
        <f t="shared" si="68"/>
        <v>87034.5168445831</v>
      </c>
      <c r="R55" s="19">
        <v>2785.327</v>
      </c>
      <c r="S55" s="19">
        <v>37601136</v>
      </c>
      <c r="T55" s="21">
        <f>S55/G55</f>
        <v>1.3905872586927848</v>
      </c>
      <c r="U55" s="19">
        <f t="shared" si="69"/>
        <v>13499.720499603816</v>
      </c>
      <c r="V55" s="19">
        <v>40745249.96609</v>
      </c>
      <c r="W55" s="23">
        <v>0.8328378322026222</v>
      </c>
      <c r="X55" s="19">
        <f t="shared" si="70"/>
        <v>48923389.87330854</v>
      </c>
      <c r="Y55" s="21">
        <f t="shared" si="71"/>
        <v>1.2409746665980468</v>
      </c>
      <c r="Z55" s="19">
        <f t="shared" si="72"/>
        <v>17564.684460140063</v>
      </c>
      <c r="AA55" s="19">
        <v>285148969.9</v>
      </c>
      <c r="AB55" s="21">
        <f t="shared" si="73"/>
        <v>1.2084231841489157</v>
      </c>
      <c r="AC55" s="19">
        <f t="shared" si="74"/>
        <v>102375.40148786837</v>
      </c>
      <c r="AD55" s="19">
        <v>2787.03</v>
      </c>
      <c r="AE55" s="19">
        <v>37848338</v>
      </c>
      <c r="AF55" s="21">
        <f>AE55/S55</f>
        <v>1.0065743226481243</v>
      </c>
      <c r="AG55" s="19">
        <f t="shared" si="75"/>
        <v>13580.168853582487</v>
      </c>
      <c r="AH55" s="19">
        <v>44451311.24681</v>
      </c>
      <c r="AI55" s="23">
        <v>0.8356263376671201</v>
      </c>
      <c r="AJ55" s="19">
        <f t="shared" si="76"/>
        <v>53195201.30362096</v>
      </c>
      <c r="AK55" s="21">
        <f t="shared" si="77"/>
        <v>1.09095689151016</v>
      </c>
      <c r="AL55" s="19">
        <f t="shared" si="78"/>
        <v>19086.698493959862</v>
      </c>
      <c r="AM55" s="19">
        <v>330328599.50000006</v>
      </c>
      <c r="AN55" s="21">
        <f t="shared" si="79"/>
        <v>1.158442198180987</v>
      </c>
      <c r="AO55" s="19">
        <f t="shared" si="80"/>
        <v>118523.5176872872</v>
      </c>
    </row>
    <row r="56" spans="1:44" s="17" customFormat="1" ht="24" customHeight="1">
      <c r="A56" s="18" t="s">
        <v>69</v>
      </c>
      <c r="B56" s="14"/>
      <c r="C56" s="14"/>
      <c r="D56" s="14"/>
      <c r="E56" s="14"/>
      <c r="F56" s="14"/>
      <c r="G56" s="14"/>
      <c r="H56" s="15"/>
      <c r="I56" s="14"/>
      <c r="J56" s="14"/>
      <c r="K56" s="16"/>
      <c r="L56" s="14"/>
      <c r="M56" s="15"/>
      <c r="N56" s="14"/>
      <c r="O56" s="14"/>
      <c r="P56" s="15"/>
      <c r="Q56" s="14"/>
      <c r="R56" s="14"/>
      <c r="S56" s="14"/>
      <c r="T56" s="15"/>
      <c r="U56" s="14"/>
      <c r="V56" s="14"/>
      <c r="W56" s="16"/>
      <c r="X56" s="14"/>
      <c r="Y56" s="15"/>
      <c r="Z56" s="14"/>
      <c r="AA56" s="14"/>
      <c r="AB56" s="15"/>
      <c r="AC56" s="14"/>
      <c r="AD56" s="14"/>
      <c r="AE56" s="14"/>
      <c r="AF56" s="15"/>
      <c r="AG56" s="14"/>
      <c r="AH56" s="14"/>
      <c r="AI56" s="16">
        <v>0</v>
      </c>
      <c r="AJ56" s="14"/>
      <c r="AK56" s="15"/>
      <c r="AL56" s="14"/>
      <c r="AM56" s="14"/>
      <c r="AN56" s="15"/>
      <c r="AO56" s="14"/>
      <c r="AR56"/>
    </row>
    <row r="57" spans="1:41" ht="12.75">
      <c r="A57" s="22" t="s">
        <v>70</v>
      </c>
      <c r="B57" s="19">
        <v>4057.292</v>
      </c>
      <c r="C57" s="19">
        <v>38637470</v>
      </c>
      <c r="D57" s="19">
        <v>73021362.40128002</v>
      </c>
      <c r="E57" s="19">
        <v>667424825.1000001</v>
      </c>
      <c r="F57" s="19">
        <v>4065.993</v>
      </c>
      <c r="G57" s="19">
        <v>35712667</v>
      </c>
      <c r="H57" s="21">
        <f aca="true" t="shared" si="81" ref="H57:H70">G57/C57</f>
        <v>0.9243013841227182</v>
      </c>
      <c r="I57" s="19">
        <f aca="true" t="shared" si="82" ref="I57:I70">G57/F57</f>
        <v>8783.258357798451</v>
      </c>
      <c r="J57" s="19">
        <v>72741560.32497002</v>
      </c>
      <c r="K57" s="23">
        <v>0.9199452545645899</v>
      </c>
      <c r="L57" s="19">
        <f aca="true" t="shared" si="83" ref="L57:L70">J57/K57</f>
        <v>79071618.62517418</v>
      </c>
      <c r="M57" s="21">
        <f aca="true" t="shared" si="84" ref="M57:M70">J57/D57</f>
        <v>0.9961682161615614</v>
      </c>
      <c r="N57" s="19">
        <f aca="true" t="shared" si="85" ref="N57:N70">L57/F57</f>
        <v>19447.062162963433</v>
      </c>
      <c r="O57" s="19">
        <v>583169889.5</v>
      </c>
      <c r="P57" s="21">
        <f aca="true" t="shared" si="86" ref="P57:P70">IF(E57&gt;0,O57/E57,0)</f>
        <v>0.8737611601615564</v>
      </c>
      <c r="Q57" s="19">
        <f aca="true" t="shared" si="87" ref="Q57:Q70">O57/F57</f>
        <v>143426.19121577436</v>
      </c>
      <c r="R57" s="19">
        <v>4071.895</v>
      </c>
      <c r="S57" s="19">
        <v>26775165</v>
      </c>
      <c r="T57" s="21">
        <f aca="true" t="shared" si="88" ref="T57:T70">S57/G57</f>
        <v>0.7497386011523586</v>
      </c>
      <c r="U57" s="19">
        <f aca="true" t="shared" si="89" ref="U57:U70">S57/R57</f>
        <v>6575.6030054802495</v>
      </c>
      <c r="V57" s="19">
        <v>73319794.33304</v>
      </c>
      <c r="W57" s="23">
        <v>0.9013288000894848</v>
      </c>
      <c r="X57" s="19">
        <f aca="true" t="shared" si="90" ref="X57:X70">V57/W57</f>
        <v>81346334.7956492</v>
      </c>
      <c r="Y57" s="21">
        <f aca="true" t="shared" si="91" ref="Y57:Y70">V57/J57</f>
        <v>1.0079491559637537</v>
      </c>
      <c r="Z57" s="19">
        <f aca="true" t="shared" si="92" ref="Z57:Z70">X57/R57</f>
        <v>19977.51287684216</v>
      </c>
      <c r="AA57" s="19">
        <v>626992976.0999999</v>
      </c>
      <c r="AB57" s="21">
        <f aca="true" t="shared" si="93" ref="AB57:AB70">AA57/O57</f>
        <v>1.075146346526178</v>
      </c>
      <c r="AC57" s="19">
        <f aca="true" t="shared" si="94" ref="AC57:AC70">AA57/R57</f>
        <v>153980.63459396668</v>
      </c>
      <c r="AD57" s="19">
        <v>4064.245</v>
      </c>
      <c r="AE57" s="19">
        <v>33868708</v>
      </c>
      <c r="AF57" s="21">
        <f aca="true" t="shared" si="95" ref="AF57:AF70">AE57/S57</f>
        <v>1.2649299453430072</v>
      </c>
      <c r="AG57" s="19">
        <f aca="true" t="shared" si="96" ref="AG57:AG70">AE57/AD57</f>
        <v>8333.33325131728</v>
      </c>
      <c r="AH57" s="19">
        <v>82104040.78557003</v>
      </c>
      <c r="AI57" s="23">
        <v>0.9146335900090534</v>
      </c>
      <c r="AJ57" s="19">
        <f aca="true" t="shared" si="97" ref="AJ57:AJ70">AH57/AI57</f>
        <v>89767139.1936932</v>
      </c>
      <c r="AK57" s="21">
        <f aca="true" t="shared" si="98" ref="AK57:AK70">AH57/V57</f>
        <v>1.1198072980487288</v>
      </c>
      <c r="AL57" s="19">
        <f aca="true" t="shared" si="99" ref="AL57:AL70">AJ57/AD57</f>
        <v>22087.03933785813</v>
      </c>
      <c r="AM57" s="19">
        <v>794245132.8000001</v>
      </c>
      <c r="AN57" s="21">
        <f aca="true" t="shared" si="100" ref="AN57:AN70">AM57/AA57</f>
        <v>1.2667528394661394</v>
      </c>
      <c r="AO57" s="19">
        <f aca="true" t="shared" si="101" ref="AO57:AO70">AM57/AD57</f>
        <v>195422.5527250449</v>
      </c>
    </row>
    <row r="58" spans="1:41" ht="12.75">
      <c r="A58" s="22" t="s">
        <v>71</v>
      </c>
      <c r="B58" s="19">
        <v>700.118</v>
      </c>
      <c r="C58" s="19">
        <v>7773467</v>
      </c>
      <c r="D58" s="19">
        <v>8569996.248310002</v>
      </c>
      <c r="E58" s="19">
        <v>56919488.099999994</v>
      </c>
      <c r="F58" s="19">
        <v>698.176</v>
      </c>
      <c r="G58" s="19">
        <v>5868236</v>
      </c>
      <c r="H58" s="21">
        <f t="shared" si="81"/>
        <v>0.7549058869099207</v>
      </c>
      <c r="I58" s="19">
        <f t="shared" si="82"/>
        <v>8405.09556329636</v>
      </c>
      <c r="J58" s="19">
        <v>8141483.321650001</v>
      </c>
      <c r="K58" s="23">
        <v>0.8684413496588359</v>
      </c>
      <c r="L58" s="19">
        <f t="shared" si="83"/>
        <v>9374822.289206237</v>
      </c>
      <c r="M58" s="21">
        <f t="shared" si="84"/>
        <v>0.9499984697490967</v>
      </c>
      <c r="N58" s="19">
        <f t="shared" si="85"/>
        <v>13427.591737908831</v>
      </c>
      <c r="O58" s="19">
        <v>52029687.9</v>
      </c>
      <c r="P58" s="21">
        <f t="shared" si="86"/>
        <v>0.9140926884056079</v>
      </c>
      <c r="Q58" s="19">
        <f t="shared" si="87"/>
        <v>74522.30941768264</v>
      </c>
      <c r="R58" s="19">
        <v>695.38</v>
      </c>
      <c r="S58" s="19">
        <v>8504111</v>
      </c>
      <c r="T58" s="21">
        <f t="shared" si="88"/>
        <v>1.4491767202273391</v>
      </c>
      <c r="U58" s="19">
        <f t="shared" si="89"/>
        <v>12229.444332595129</v>
      </c>
      <c r="V58" s="19">
        <v>9609960.655360002</v>
      </c>
      <c r="W58" s="23">
        <v>0.8546509399002871</v>
      </c>
      <c r="X58" s="19">
        <f t="shared" si="90"/>
        <v>11244310.638073135</v>
      </c>
      <c r="Y58" s="21">
        <f t="shared" si="91"/>
        <v>1.1803697527457921</v>
      </c>
      <c r="Z58" s="19">
        <f t="shared" si="92"/>
        <v>16170.023063753826</v>
      </c>
      <c r="AA58" s="19">
        <v>64692168.2</v>
      </c>
      <c r="AB58" s="21">
        <f t="shared" si="93"/>
        <v>1.243370291290946</v>
      </c>
      <c r="AC58" s="19">
        <f t="shared" si="94"/>
        <v>93031.3903189623</v>
      </c>
      <c r="AD58" s="19">
        <v>692.435</v>
      </c>
      <c r="AE58" s="19">
        <v>8545282</v>
      </c>
      <c r="AF58" s="21">
        <f t="shared" si="95"/>
        <v>1.0048413055756211</v>
      </c>
      <c r="AG58" s="19">
        <f t="shared" si="96"/>
        <v>12340.91575382527</v>
      </c>
      <c r="AH58" s="19">
        <v>10727425.56294</v>
      </c>
      <c r="AI58" s="23">
        <v>0.8743987238351879</v>
      </c>
      <c r="AJ58" s="19">
        <f t="shared" si="97"/>
        <v>12268345.401842067</v>
      </c>
      <c r="AK58" s="21">
        <f t="shared" si="98"/>
        <v>1.1162819440844147</v>
      </c>
      <c r="AL58" s="19">
        <f t="shared" si="99"/>
        <v>17717.68527275783</v>
      </c>
      <c r="AM58" s="19">
        <v>89943772.14</v>
      </c>
      <c r="AN58" s="21">
        <f t="shared" si="100"/>
        <v>1.3903347907884775</v>
      </c>
      <c r="AO58" s="19">
        <f t="shared" si="101"/>
        <v>129894.89575194784</v>
      </c>
    </row>
    <row r="59" spans="1:41" ht="12.75">
      <c r="A59" s="22" t="s">
        <v>72</v>
      </c>
      <c r="B59" s="19">
        <v>833.031</v>
      </c>
      <c r="C59" s="19">
        <v>15403296</v>
      </c>
      <c r="D59" s="19">
        <v>13017665.668339998</v>
      </c>
      <c r="E59" s="19">
        <v>94932338.89999999</v>
      </c>
      <c r="F59" s="19">
        <v>826.526</v>
      </c>
      <c r="G59" s="19">
        <v>9469294</v>
      </c>
      <c r="H59" s="21">
        <f t="shared" si="81"/>
        <v>0.6147576466751012</v>
      </c>
      <c r="I59" s="19">
        <f t="shared" si="82"/>
        <v>11456.740622799525</v>
      </c>
      <c r="J59" s="19">
        <v>11279328.447449999</v>
      </c>
      <c r="K59" s="23">
        <v>0.856411631736449</v>
      </c>
      <c r="L59" s="19">
        <f t="shared" si="83"/>
        <v>13170452.186152797</v>
      </c>
      <c r="M59" s="21">
        <f t="shared" si="84"/>
        <v>0.8664632150510845</v>
      </c>
      <c r="N59" s="19">
        <f t="shared" si="85"/>
        <v>15934.710083110269</v>
      </c>
      <c r="O59" s="19">
        <v>80176644.1</v>
      </c>
      <c r="P59" s="21">
        <f t="shared" si="86"/>
        <v>0.8445661934491746</v>
      </c>
      <c r="Q59" s="19">
        <f t="shared" si="87"/>
        <v>97004.38231828158</v>
      </c>
      <c r="R59" s="19">
        <v>833.327</v>
      </c>
      <c r="S59" s="19">
        <v>11209005</v>
      </c>
      <c r="T59" s="21">
        <f t="shared" si="88"/>
        <v>1.1837212996026947</v>
      </c>
      <c r="U59" s="19">
        <f t="shared" si="89"/>
        <v>13450.908226902524</v>
      </c>
      <c r="V59" s="19">
        <v>12771389.089370001</v>
      </c>
      <c r="W59" s="23">
        <v>0.832976745698575</v>
      </c>
      <c r="X59" s="19">
        <f t="shared" si="90"/>
        <v>15332227.64659449</v>
      </c>
      <c r="Y59" s="21">
        <f t="shared" si="91"/>
        <v>1.1322827550302716</v>
      </c>
      <c r="Z59" s="19">
        <f t="shared" si="92"/>
        <v>18398.81300689224</v>
      </c>
      <c r="AA59" s="19">
        <v>98994669.2</v>
      </c>
      <c r="AB59" s="21">
        <f t="shared" si="93"/>
        <v>1.234707068513984</v>
      </c>
      <c r="AC59" s="19">
        <f t="shared" si="94"/>
        <v>118794.50587824467</v>
      </c>
      <c r="AD59" s="19">
        <v>825.454</v>
      </c>
      <c r="AE59" s="19">
        <v>13895892</v>
      </c>
      <c r="AF59" s="21">
        <f t="shared" si="95"/>
        <v>1.2397078955714624</v>
      </c>
      <c r="AG59" s="19">
        <f t="shared" si="96"/>
        <v>16834.24152042391</v>
      </c>
      <c r="AH59" s="19">
        <v>14419825.21633</v>
      </c>
      <c r="AI59" s="23">
        <v>0.8440385032093257</v>
      </c>
      <c r="AJ59" s="19">
        <f t="shared" si="97"/>
        <v>17084321.581895668</v>
      </c>
      <c r="AK59" s="21">
        <f t="shared" si="98"/>
        <v>1.1290725789829736</v>
      </c>
      <c r="AL59" s="19">
        <f t="shared" si="99"/>
        <v>20696.87902886856</v>
      </c>
      <c r="AM59" s="19">
        <v>135293067.9</v>
      </c>
      <c r="AN59" s="21">
        <f t="shared" si="100"/>
        <v>1.3666702358150817</v>
      </c>
      <c r="AO59" s="19">
        <f t="shared" si="101"/>
        <v>163901.40201634497</v>
      </c>
    </row>
    <row r="60" spans="1:41" ht="12.75">
      <c r="A60" s="22" t="s">
        <v>73</v>
      </c>
      <c r="B60" s="19">
        <v>3768.58</v>
      </c>
      <c r="C60" s="19">
        <v>73475436</v>
      </c>
      <c r="D60" s="19">
        <v>77465726.53118002</v>
      </c>
      <c r="E60" s="19">
        <v>860625971.3</v>
      </c>
      <c r="F60" s="19">
        <v>3778.504</v>
      </c>
      <c r="G60" s="19">
        <v>98669944</v>
      </c>
      <c r="H60" s="21">
        <f t="shared" si="81"/>
        <v>1.3428970193521546</v>
      </c>
      <c r="I60" s="19">
        <f t="shared" si="82"/>
        <v>26113.494652910253</v>
      </c>
      <c r="J60" s="19">
        <v>66724722.69914001</v>
      </c>
      <c r="K60" s="23">
        <v>0.8264390732593558</v>
      </c>
      <c r="L60" s="19">
        <f t="shared" si="83"/>
        <v>80737618.60748836</v>
      </c>
      <c r="M60" s="21">
        <f t="shared" si="84"/>
        <v>0.8613450836517134</v>
      </c>
      <c r="N60" s="19">
        <f t="shared" si="85"/>
        <v>21367.614962823478</v>
      </c>
      <c r="O60" s="19">
        <v>779059326.1</v>
      </c>
      <c r="P60" s="21">
        <f t="shared" si="86"/>
        <v>0.9052240486342851</v>
      </c>
      <c r="Q60" s="19">
        <f t="shared" si="87"/>
        <v>206181.9508726205</v>
      </c>
      <c r="R60" s="19">
        <v>3787.355</v>
      </c>
      <c r="S60" s="19">
        <v>110885310</v>
      </c>
      <c r="T60" s="21">
        <f t="shared" si="88"/>
        <v>1.1238002729585008</v>
      </c>
      <c r="U60" s="19">
        <f t="shared" si="89"/>
        <v>29277.770370086775</v>
      </c>
      <c r="V60" s="19">
        <v>87463108.36943997</v>
      </c>
      <c r="W60" s="23">
        <v>0.8070621277772283</v>
      </c>
      <c r="X60" s="19">
        <f t="shared" si="90"/>
        <v>108372212.44704749</v>
      </c>
      <c r="Y60" s="21">
        <f t="shared" si="91"/>
        <v>1.310805123369471</v>
      </c>
      <c r="Z60" s="19">
        <f t="shared" si="92"/>
        <v>28614.220860481124</v>
      </c>
      <c r="AA60" s="19">
        <v>968765527</v>
      </c>
      <c r="AB60" s="21">
        <f t="shared" si="93"/>
        <v>1.2435067453074162</v>
      </c>
      <c r="AC60" s="19">
        <f t="shared" si="94"/>
        <v>255789.46969586954</v>
      </c>
      <c r="AD60" s="19">
        <v>3803.189</v>
      </c>
      <c r="AE60" s="19">
        <v>114539098</v>
      </c>
      <c r="AF60" s="21">
        <f t="shared" si="95"/>
        <v>1.0329510554644254</v>
      </c>
      <c r="AG60" s="19">
        <f t="shared" si="96"/>
        <v>30116.593732259953</v>
      </c>
      <c r="AH60" s="19">
        <v>99747621.82986002</v>
      </c>
      <c r="AI60" s="23">
        <v>0.8299978866136906</v>
      </c>
      <c r="AJ60" s="19">
        <f t="shared" si="97"/>
        <v>120178163.62981413</v>
      </c>
      <c r="AK60" s="21">
        <f t="shared" si="98"/>
        <v>1.1404536574269788</v>
      </c>
      <c r="AL60" s="19">
        <f t="shared" si="99"/>
        <v>31599.314057180472</v>
      </c>
      <c r="AM60" s="19">
        <v>1219191620.7000003</v>
      </c>
      <c r="AN60" s="21">
        <f t="shared" si="100"/>
        <v>1.2585002115790607</v>
      </c>
      <c r="AO60" s="19">
        <f t="shared" si="101"/>
        <v>320570.873732544</v>
      </c>
    </row>
    <row r="61" spans="1:41" ht="12.75">
      <c r="A61" s="22" t="s">
        <v>74</v>
      </c>
      <c r="B61" s="19">
        <v>1528.488</v>
      </c>
      <c r="C61" s="19">
        <v>10550069</v>
      </c>
      <c r="D61" s="19">
        <v>23734692.24786</v>
      </c>
      <c r="E61" s="19">
        <v>181744894.79999998</v>
      </c>
      <c r="F61" s="19">
        <v>1526.304</v>
      </c>
      <c r="G61" s="19">
        <v>7246032</v>
      </c>
      <c r="H61" s="21">
        <f t="shared" si="81"/>
        <v>0.6868231857061788</v>
      </c>
      <c r="I61" s="19">
        <f t="shared" si="82"/>
        <v>4747.436945719856</v>
      </c>
      <c r="J61" s="19">
        <v>21941172.09285</v>
      </c>
      <c r="K61" s="23">
        <v>0.888387714100408</v>
      </c>
      <c r="L61" s="19">
        <f t="shared" si="83"/>
        <v>24697743.72675549</v>
      </c>
      <c r="M61" s="21">
        <f t="shared" si="84"/>
        <v>0.9244346572401119</v>
      </c>
      <c r="N61" s="19">
        <f t="shared" si="85"/>
        <v>16181.40536010879</v>
      </c>
      <c r="O61" s="19">
        <v>159637309.89999998</v>
      </c>
      <c r="P61" s="21">
        <f t="shared" si="86"/>
        <v>0.8783592522677011</v>
      </c>
      <c r="Q61" s="19">
        <f t="shared" si="87"/>
        <v>104590.76953215085</v>
      </c>
      <c r="R61" s="19">
        <v>1521.731</v>
      </c>
      <c r="S61" s="19">
        <v>8338723</v>
      </c>
      <c r="T61" s="21">
        <f t="shared" si="88"/>
        <v>1.1507985335974227</v>
      </c>
      <c r="U61" s="19">
        <f t="shared" si="89"/>
        <v>5479.761534725914</v>
      </c>
      <c r="V61" s="19">
        <v>25219192.846600004</v>
      </c>
      <c r="W61" s="23">
        <v>0.8796237872253303</v>
      </c>
      <c r="X61" s="19">
        <f t="shared" si="90"/>
        <v>28670430.71464788</v>
      </c>
      <c r="Y61" s="21">
        <f t="shared" si="91"/>
        <v>1.14940043949695</v>
      </c>
      <c r="Z61" s="19">
        <f t="shared" si="92"/>
        <v>18840.669418345216</v>
      </c>
      <c r="AA61" s="19">
        <v>173805992</v>
      </c>
      <c r="AB61" s="21">
        <f t="shared" si="93"/>
        <v>1.0887554551556624</v>
      </c>
      <c r="AC61" s="19">
        <f t="shared" si="94"/>
        <v>114215.97641107396</v>
      </c>
      <c r="AD61" s="19">
        <v>1518.091</v>
      </c>
      <c r="AE61" s="19">
        <v>12840065</v>
      </c>
      <c r="AF61" s="21">
        <f t="shared" si="95"/>
        <v>1.539811911248281</v>
      </c>
      <c r="AG61" s="19">
        <f t="shared" si="96"/>
        <v>8458.033806932523</v>
      </c>
      <c r="AH61" s="19">
        <v>27803880.234139994</v>
      </c>
      <c r="AI61" s="23">
        <v>0.8974662450542596</v>
      </c>
      <c r="AJ61" s="19">
        <f t="shared" si="97"/>
        <v>30980418.91531977</v>
      </c>
      <c r="AK61" s="21">
        <f t="shared" si="98"/>
        <v>1.1024889021334578</v>
      </c>
      <c r="AL61" s="19">
        <f t="shared" si="99"/>
        <v>20407.484739267788</v>
      </c>
      <c r="AM61" s="19">
        <v>232373959.39999995</v>
      </c>
      <c r="AN61" s="21">
        <f t="shared" si="100"/>
        <v>1.3369732350769583</v>
      </c>
      <c r="AO61" s="19">
        <f t="shared" si="101"/>
        <v>153069.8485136925</v>
      </c>
    </row>
    <row r="62" spans="1:41" ht="12.75">
      <c r="A62" s="22" t="s">
        <v>75</v>
      </c>
      <c r="B62" s="19">
        <v>1279.359</v>
      </c>
      <c r="C62" s="19">
        <v>12004728</v>
      </c>
      <c r="D62" s="19">
        <v>17558262.012260005</v>
      </c>
      <c r="E62" s="19">
        <v>151725049.10000002</v>
      </c>
      <c r="F62" s="19">
        <v>1278.352</v>
      </c>
      <c r="G62" s="19">
        <v>8931105</v>
      </c>
      <c r="H62" s="21">
        <f t="shared" si="81"/>
        <v>0.7439656275427482</v>
      </c>
      <c r="I62" s="19">
        <f t="shared" si="82"/>
        <v>6986.42079802746</v>
      </c>
      <c r="J62" s="19">
        <v>14910920.2998</v>
      </c>
      <c r="K62" s="23">
        <v>0.8569035247104865</v>
      </c>
      <c r="L62" s="19">
        <f t="shared" si="83"/>
        <v>17400932.391820658</v>
      </c>
      <c r="M62" s="21">
        <f t="shared" si="84"/>
        <v>0.8492252985738846</v>
      </c>
      <c r="N62" s="19">
        <f t="shared" si="85"/>
        <v>13612.00388611326</v>
      </c>
      <c r="O62" s="19">
        <v>123875232.2</v>
      </c>
      <c r="P62" s="21">
        <f t="shared" si="86"/>
        <v>0.8164454909377253</v>
      </c>
      <c r="Q62" s="19">
        <f t="shared" si="87"/>
        <v>96902.2868505701</v>
      </c>
      <c r="R62" s="19">
        <v>1250.498</v>
      </c>
      <c r="S62" s="19">
        <v>13555118</v>
      </c>
      <c r="T62" s="21">
        <f t="shared" si="88"/>
        <v>1.517742541376459</v>
      </c>
      <c r="U62" s="19">
        <f t="shared" si="89"/>
        <v>10839.77583330801</v>
      </c>
      <c r="V62" s="19">
        <v>18169709.588290002</v>
      </c>
      <c r="W62" s="23">
        <v>0.849660782000971</v>
      </c>
      <c r="X62" s="19">
        <f t="shared" si="90"/>
        <v>21384663.118733</v>
      </c>
      <c r="Y62" s="21">
        <f t="shared" si="91"/>
        <v>1.21855051351416</v>
      </c>
      <c r="Z62" s="19">
        <f t="shared" si="92"/>
        <v>17100.9174894586</v>
      </c>
      <c r="AA62" s="19">
        <v>138088956.1</v>
      </c>
      <c r="AB62" s="21">
        <f t="shared" si="93"/>
        <v>1.1147422583802027</v>
      </c>
      <c r="AC62" s="19">
        <f t="shared" si="94"/>
        <v>110427.17069519502</v>
      </c>
      <c r="AD62" s="19">
        <v>1247.012</v>
      </c>
      <c r="AE62" s="19">
        <v>20630053</v>
      </c>
      <c r="AF62" s="21">
        <f t="shared" si="95"/>
        <v>1.5219382819094602</v>
      </c>
      <c r="AG62" s="19">
        <f t="shared" si="96"/>
        <v>16543.588193217067</v>
      </c>
      <c r="AH62" s="19">
        <v>20300953.70545</v>
      </c>
      <c r="AI62" s="23">
        <v>0.8541407678859028</v>
      </c>
      <c r="AJ62" s="19">
        <f t="shared" si="97"/>
        <v>23767690.840582646</v>
      </c>
      <c r="AK62" s="21">
        <f t="shared" si="98"/>
        <v>1.1172965427325012</v>
      </c>
      <c r="AL62" s="19">
        <f t="shared" si="99"/>
        <v>19059.71301044629</v>
      </c>
      <c r="AM62" s="19">
        <v>157451111.6</v>
      </c>
      <c r="AN62" s="21">
        <f t="shared" si="100"/>
        <v>1.1402150906693689</v>
      </c>
      <c r="AO62" s="19">
        <f t="shared" si="101"/>
        <v>126262.70765638181</v>
      </c>
    </row>
    <row r="63" spans="1:41" ht="12.75">
      <c r="A63" s="22" t="s">
        <v>76</v>
      </c>
      <c r="B63" s="19">
        <v>2708.419</v>
      </c>
      <c r="C63" s="19">
        <v>55480766</v>
      </c>
      <c r="D63" s="19">
        <v>75603385.80933</v>
      </c>
      <c r="E63" s="19">
        <v>718878378.9</v>
      </c>
      <c r="F63" s="19">
        <v>2701.174</v>
      </c>
      <c r="G63" s="19">
        <v>36675985</v>
      </c>
      <c r="H63" s="21">
        <f t="shared" si="81"/>
        <v>0.661057653746165</v>
      </c>
      <c r="I63" s="19">
        <f t="shared" si="82"/>
        <v>13577.794322024423</v>
      </c>
      <c r="J63" s="19">
        <v>57267800.84810999</v>
      </c>
      <c r="K63" s="23">
        <v>0.9581103530724989</v>
      </c>
      <c r="L63" s="19">
        <f t="shared" si="83"/>
        <v>59771612.596045725</v>
      </c>
      <c r="M63" s="21">
        <f t="shared" si="84"/>
        <v>0.7574766690018099</v>
      </c>
      <c r="N63" s="19">
        <f t="shared" si="85"/>
        <v>22128.0127070843</v>
      </c>
      <c r="O63" s="19">
        <v>587328510.2</v>
      </c>
      <c r="P63" s="21">
        <f t="shared" si="86"/>
        <v>0.8170067808948539</v>
      </c>
      <c r="Q63" s="19">
        <f t="shared" si="87"/>
        <v>217434.53409517492</v>
      </c>
      <c r="R63" s="19">
        <v>2634.123</v>
      </c>
      <c r="S63" s="19">
        <v>56452409</v>
      </c>
      <c r="T63" s="21">
        <f t="shared" si="88"/>
        <v>1.5392199827761954</v>
      </c>
      <c r="U63" s="19">
        <f t="shared" si="89"/>
        <v>21431.197024588448</v>
      </c>
      <c r="V63" s="19">
        <v>70136494.62088001</v>
      </c>
      <c r="W63" s="23">
        <v>0.92366916278737</v>
      </c>
      <c r="X63" s="19">
        <f t="shared" si="90"/>
        <v>75932484.75377057</v>
      </c>
      <c r="Y63" s="21">
        <f t="shared" si="91"/>
        <v>1.2247108075077187</v>
      </c>
      <c r="Z63" s="19">
        <f t="shared" si="92"/>
        <v>28826.476498542615</v>
      </c>
      <c r="AA63" s="19">
        <v>700794421</v>
      </c>
      <c r="AB63" s="21">
        <f t="shared" si="93"/>
        <v>1.1931898568338901</v>
      </c>
      <c r="AC63" s="19">
        <f t="shared" si="94"/>
        <v>266044.68394224567</v>
      </c>
      <c r="AD63" s="19">
        <v>2631.073</v>
      </c>
      <c r="AE63" s="19">
        <v>61488393</v>
      </c>
      <c r="AF63" s="21">
        <f t="shared" si="95"/>
        <v>1.0892076013974887</v>
      </c>
      <c r="AG63" s="19">
        <f t="shared" si="96"/>
        <v>23370.082472056078</v>
      </c>
      <c r="AH63" s="19">
        <v>81949878.05860999</v>
      </c>
      <c r="AI63" s="23">
        <v>0.9631637690453266</v>
      </c>
      <c r="AJ63" s="19">
        <f t="shared" si="97"/>
        <v>85084053.91934279</v>
      </c>
      <c r="AK63" s="21">
        <f t="shared" si="98"/>
        <v>1.1684341868179577</v>
      </c>
      <c r="AL63" s="19">
        <f t="shared" si="99"/>
        <v>32338.15782357342</v>
      </c>
      <c r="AM63" s="19">
        <v>1004464527.4999999</v>
      </c>
      <c r="AN63" s="21">
        <f t="shared" si="100"/>
        <v>1.4333226655353182</v>
      </c>
      <c r="AO63" s="19">
        <f t="shared" si="101"/>
        <v>381769.91953472974</v>
      </c>
    </row>
    <row r="64" spans="1:41" ht="12.75">
      <c r="A64" s="22" t="s">
        <v>77</v>
      </c>
      <c r="B64" s="19">
        <v>1401.201</v>
      </c>
      <c r="C64" s="19">
        <v>13384609</v>
      </c>
      <c r="D64" s="19">
        <v>19213400.67636</v>
      </c>
      <c r="E64" s="19">
        <v>130042381.2</v>
      </c>
      <c r="F64" s="19">
        <v>1391.059</v>
      </c>
      <c r="G64" s="19">
        <v>10841159</v>
      </c>
      <c r="H64" s="21">
        <f t="shared" si="81"/>
        <v>0.8099720357912584</v>
      </c>
      <c r="I64" s="19">
        <f t="shared" si="82"/>
        <v>7793.457358746106</v>
      </c>
      <c r="J64" s="19">
        <v>17456970.89184</v>
      </c>
      <c r="K64" s="23">
        <v>0.9222597978340562</v>
      </c>
      <c r="L64" s="19">
        <f t="shared" si="83"/>
        <v>18928474.31150963</v>
      </c>
      <c r="M64" s="21">
        <f t="shared" si="84"/>
        <v>0.9085830866640336</v>
      </c>
      <c r="N64" s="19">
        <f t="shared" si="85"/>
        <v>13607.240463207982</v>
      </c>
      <c r="O64" s="19">
        <v>105421862.8</v>
      </c>
      <c r="P64" s="21">
        <f t="shared" si="86"/>
        <v>0.8106731192338394</v>
      </c>
      <c r="Q64" s="19">
        <f t="shared" si="87"/>
        <v>75785.32815646208</v>
      </c>
      <c r="R64" s="19">
        <v>1338.711</v>
      </c>
      <c r="S64" s="19">
        <v>13007119</v>
      </c>
      <c r="T64" s="21">
        <f t="shared" si="88"/>
        <v>1.1997904467594285</v>
      </c>
      <c r="U64" s="19">
        <f t="shared" si="89"/>
        <v>9716.151581633378</v>
      </c>
      <c r="V64" s="19">
        <v>21452631.06227</v>
      </c>
      <c r="W64" s="23">
        <v>0.9312560389848621</v>
      </c>
      <c r="X64" s="19">
        <f t="shared" si="90"/>
        <v>23036232.96301515</v>
      </c>
      <c r="Y64" s="21">
        <f t="shared" si="91"/>
        <v>1.2288862251753947</v>
      </c>
      <c r="Z64" s="19">
        <f t="shared" si="92"/>
        <v>17207.77147794793</v>
      </c>
      <c r="AA64" s="19">
        <v>123698317.39999999</v>
      </c>
      <c r="AB64" s="21">
        <f t="shared" si="93"/>
        <v>1.1733649369739652</v>
      </c>
      <c r="AC64" s="19">
        <f t="shared" si="94"/>
        <v>92401.06146883083</v>
      </c>
      <c r="AD64" s="19">
        <v>1327.915</v>
      </c>
      <c r="AE64" s="19">
        <v>13928445</v>
      </c>
      <c r="AF64" s="21">
        <f t="shared" si="95"/>
        <v>1.0708324418343524</v>
      </c>
      <c r="AG64" s="19">
        <f t="shared" si="96"/>
        <v>10488.95825410512</v>
      </c>
      <c r="AH64" s="19">
        <v>25612179.25339</v>
      </c>
      <c r="AI64" s="23">
        <v>0.9249506565541041</v>
      </c>
      <c r="AJ64" s="19">
        <f t="shared" si="97"/>
        <v>27690319.555864695</v>
      </c>
      <c r="AK64" s="21">
        <f t="shared" si="98"/>
        <v>1.193894547435519</v>
      </c>
      <c r="AL64" s="19">
        <f t="shared" si="99"/>
        <v>20852.478928142762</v>
      </c>
      <c r="AM64" s="19">
        <v>186460902.6</v>
      </c>
      <c r="AN64" s="21">
        <f t="shared" si="100"/>
        <v>1.5073843082040177</v>
      </c>
      <c r="AO64" s="19">
        <f t="shared" si="101"/>
        <v>140416.29366337453</v>
      </c>
    </row>
    <row r="65" spans="1:41" ht="12.75">
      <c r="A65" s="22" t="s">
        <v>78</v>
      </c>
      <c r="B65" s="19">
        <v>3340.684</v>
      </c>
      <c r="C65" s="19">
        <v>94670522</v>
      </c>
      <c r="D65" s="19">
        <v>79277742.04407</v>
      </c>
      <c r="E65" s="19">
        <v>975104587.8999999</v>
      </c>
      <c r="F65" s="19">
        <v>3323.6</v>
      </c>
      <c r="G65" s="19">
        <v>89109964</v>
      </c>
      <c r="H65" s="21">
        <f t="shared" si="81"/>
        <v>0.9412641033076801</v>
      </c>
      <c r="I65" s="19">
        <f t="shared" si="82"/>
        <v>26811.278132145868</v>
      </c>
      <c r="J65" s="19">
        <v>68851773.80249</v>
      </c>
      <c r="K65" s="23">
        <v>0.8815397990189136</v>
      </c>
      <c r="L65" s="19">
        <f t="shared" si="83"/>
        <v>78103987.9074283</v>
      </c>
      <c r="M65" s="21">
        <f t="shared" si="84"/>
        <v>0.8684880778291556</v>
      </c>
      <c r="N65" s="19">
        <f t="shared" si="85"/>
        <v>23499.815834465127</v>
      </c>
      <c r="O65" s="19">
        <v>896327948.4</v>
      </c>
      <c r="P65" s="21">
        <f t="shared" si="86"/>
        <v>0.9192121127543308</v>
      </c>
      <c r="Q65" s="19">
        <f t="shared" si="87"/>
        <v>269685.8672523769</v>
      </c>
      <c r="R65" s="19">
        <v>3307.613</v>
      </c>
      <c r="S65" s="19">
        <v>77397749</v>
      </c>
      <c r="T65" s="21">
        <f t="shared" si="88"/>
        <v>0.8685644738898111</v>
      </c>
      <c r="U65" s="19">
        <f t="shared" si="89"/>
        <v>23399.880518065445</v>
      </c>
      <c r="V65" s="19">
        <v>80944410.22883</v>
      </c>
      <c r="W65" s="23">
        <v>0.8385882885362292</v>
      </c>
      <c r="X65" s="19">
        <f t="shared" si="90"/>
        <v>96524613.25225505</v>
      </c>
      <c r="Y65" s="21">
        <f t="shared" si="91"/>
        <v>1.1756328959807085</v>
      </c>
      <c r="Z65" s="19">
        <f t="shared" si="92"/>
        <v>29182.559523213586</v>
      </c>
      <c r="AA65" s="19">
        <v>1071573687.8000001</v>
      </c>
      <c r="AB65" s="21">
        <f t="shared" si="93"/>
        <v>1.1955152014536916</v>
      </c>
      <c r="AC65" s="19">
        <f t="shared" si="94"/>
        <v>323971.9059636058</v>
      </c>
      <c r="AD65" s="19">
        <v>3296.947</v>
      </c>
      <c r="AE65" s="19">
        <v>85654327</v>
      </c>
      <c r="AF65" s="21">
        <f t="shared" si="95"/>
        <v>1.1066772368276498</v>
      </c>
      <c r="AG65" s="19">
        <f t="shared" si="96"/>
        <v>25979.892003116824</v>
      </c>
      <c r="AH65" s="19">
        <v>91108615.31957999</v>
      </c>
      <c r="AI65" s="23">
        <v>0.8665213413761604</v>
      </c>
      <c r="AJ65" s="19">
        <f t="shared" si="97"/>
        <v>105142956.057939</v>
      </c>
      <c r="AK65" s="21">
        <f t="shared" si="98"/>
        <v>1.125570191468636</v>
      </c>
      <c r="AL65" s="19">
        <f t="shared" si="99"/>
        <v>31891.00584811918</v>
      </c>
      <c r="AM65" s="19">
        <v>1133607963.9</v>
      </c>
      <c r="AN65" s="21">
        <f t="shared" si="100"/>
        <v>1.0578908168484054</v>
      </c>
      <c r="AO65" s="19">
        <f t="shared" si="101"/>
        <v>343835.6649045314</v>
      </c>
    </row>
    <row r="66" spans="1:41" ht="12.75">
      <c r="A66" s="22" t="s">
        <v>79</v>
      </c>
      <c r="B66" s="19">
        <v>2111.531</v>
      </c>
      <c r="C66" s="19">
        <v>30890085</v>
      </c>
      <c r="D66" s="19">
        <v>31545764.700000003</v>
      </c>
      <c r="E66" s="19">
        <v>232088692.99999997</v>
      </c>
      <c r="F66" s="19">
        <v>2112.91</v>
      </c>
      <c r="G66" s="19">
        <v>26157103</v>
      </c>
      <c r="H66" s="21">
        <f t="shared" si="81"/>
        <v>0.8467798971741256</v>
      </c>
      <c r="I66" s="19">
        <f t="shared" si="82"/>
        <v>12379.65791254715</v>
      </c>
      <c r="J66" s="19">
        <v>27662094.899279997</v>
      </c>
      <c r="K66" s="23">
        <v>0.9039982989235003</v>
      </c>
      <c r="L66" s="19">
        <f t="shared" si="83"/>
        <v>30599720.079363633</v>
      </c>
      <c r="M66" s="21">
        <f t="shared" si="84"/>
        <v>0.8768877585421156</v>
      </c>
      <c r="N66" s="19">
        <f t="shared" si="85"/>
        <v>14482.263834883472</v>
      </c>
      <c r="O66" s="19">
        <v>173407568.8</v>
      </c>
      <c r="P66" s="21">
        <f t="shared" si="86"/>
        <v>0.7471607796076478</v>
      </c>
      <c r="Q66" s="19">
        <f t="shared" si="87"/>
        <v>82070.49462589511</v>
      </c>
      <c r="R66" s="19">
        <v>2031.34</v>
      </c>
      <c r="S66" s="19">
        <v>29724250</v>
      </c>
      <c r="T66" s="21">
        <f t="shared" si="88"/>
        <v>1.1363739325413826</v>
      </c>
      <c r="U66" s="19">
        <f t="shared" si="89"/>
        <v>14632.828576210777</v>
      </c>
      <c r="V66" s="19">
        <v>34513906.91832</v>
      </c>
      <c r="W66" s="23">
        <v>0.8978813584905023</v>
      </c>
      <c r="X66" s="19">
        <f t="shared" si="90"/>
        <v>38439273.28700085</v>
      </c>
      <c r="Y66" s="21">
        <f t="shared" si="91"/>
        <v>1.2476967866673883</v>
      </c>
      <c r="Z66" s="19">
        <f t="shared" si="92"/>
        <v>18923.111486506863</v>
      </c>
      <c r="AA66" s="19">
        <v>213751973.5</v>
      </c>
      <c r="AB66" s="21">
        <f t="shared" si="93"/>
        <v>1.232656538461313</v>
      </c>
      <c r="AC66" s="19">
        <f t="shared" si="94"/>
        <v>105227.07843098645</v>
      </c>
      <c r="AD66" s="19">
        <v>2023.665</v>
      </c>
      <c r="AE66" s="19">
        <v>30261756</v>
      </c>
      <c r="AF66" s="21">
        <f t="shared" si="95"/>
        <v>1.0180830803132124</v>
      </c>
      <c r="AG66" s="19">
        <f t="shared" si="96"/>
        <v>14953.935557515695</v>
      </c>
      <c r="AH66" s="19">
        <v>37615625.05588</v>
      </c>
      <c r="AI66" s="23">
        <v>0.8915470240471166</v>
      </c>
      <c r="AJ66" s="19">
        <f t="shared" si="97"/>
        <v>42191408.91203523</v>
      </c>
      <c r="AK66" s="21">
        <f t="shared" si="98"/>
        <v>1.0898686475831458</v>
      </c>
      <c r="AL66" s="19">
        <f t="shared" si="99"/>
        <v>20849.00856220532</v>
      </c>
      <c r="AM66" s="19">
        <v>320815659.6</v>
      </c>
      <c r="AN66" s="21">
        <f t="shared" si="100"/>
        <v>1.500878117506597</v>
      </c>
      <c r="AO66" s="19">
        <f t="shared" si="101"/>
        <v>158531.9999110525</v>
      </c>
    </row>
    <row r="67" spans="1:41" ht="12.75">
      <c r="A67" s="22" t="s">
        <v>80</v>
      </c>
      <c r="B67" s="19">
        <v>1379.839</v>
      </c>
      <c r="C67" s="19">
        <v>12369259</v>
      </c>
      <c r="D67" s="19">
        <v>16506314.834140003</v>
      </c>
      <c r="E67" s="19">
        <v>92483361</v>
      </c>
      <c r="F67" s="19">
        <v>1373.236</v>
      </c>
      <c r="G67" s="19">
        <v>6569506</v>
      </c>
      <c r="H67" s="21">
        <f t="shared" si="81"/>
        <v>0.5311155664215617</v>
      </c>
      <c r="I67" s="19">
        <f t="shared" si="82"/>
        <v>4783.95993114075</v>
      </c>
      <c r="J67" s="19">
        <v>17201453.947529998</v>
      </c>
      <c r="K67" s="23">
        <v>0.8388721184436622</v>
      </c>
      <c r="L67" s="19">
        <f t="shared" si="83"/>
        <v>20505454.370617792</v>
      </c>
      <c r="M67" s="21">
        <f t="shared" si="84"/>
        <v>1.042113525664265</v>
      </c>
      <c r="N67" s="19">
        <f t="shared" si="85"/>
        <v>14932.214397683858</v>
      </c>
      <c r="O67" s="19">
        <v>91373633</v>
      </c>
      <c r="P67" s="21">
        <f t="shared" si="86"/>
        <v>0.988000782108254</v>
      </c>
      <c r="Q67" s="19">
        <f t="shared" si="87"/>
        <v>66538.91465123255</v>
      </c>
      <c r="R67" s="19">
        <v>1383.998</v>
      </c>
      <c r="S67" s="19">
        <v>8904614</v>
      </c>
      <c r="T67" s="21">
        <f t="shared" si="88"/>
        <v>1.3554465130254847</v>
      </c>
      <c r="U67" s="19">
        <f t="shared" si="89"/>
        <v>6433.978950836634</v>
      </c>
      <c r="V67" s="19">
        <v>20868269.378209997</v>
      </c>
      <c r="W67" s="23">
        <v>0.8638267258286635</v>
      </c>
      <c r="X67" s="19">
        <f t="shared" si="90"/>
        <v>24157934.403095942</v>
      </c>
      <c r="Y67" s="21">
        <f t="shared" si="91"/>
        <v>1.213168924084265</v>
      </c>
      <c r="Z67" s="19">
        <f t="shared" si="92"/>
        <v>17455.180139780507</v>
      </c>
      <c r="AA67" s="19">
        <v>98739684</v>
      </c>
      <c r="AB67" s="21">
        <f t="shared" si="93"/>
        <v>1.0806146232578933</v>
      </c>
      <c r="AC67" s="19">
        <f t="shared" si="94"/>
        <v>71343.80541012342</v>
      </c>
      <c r="AD67" s="19">
        <v>1376.538</v>
      </c>
      <c r="AE67" s="19">
        <v>15950403</v>
      </c>
      <c r="AF67" s="21">
        <f t="shared" si="95"/>
        <v>1.7912514792892764</v>
      </c>
      <c r="AG67" s="19">
        <f t="shared" si="96"/>
        <v>11587.332133221167</v>
      </c>
      <c r="AH67" s="19">
        <v>22825085.32891</v>
      </c>
      <c r="AI67" s="23">
        <v>0.8307975177916691</v>
      </c>
      <c r="AJ67" s="19">
        <f t="shared" si="97"/>
        <v>27473704.29028367</v>
      </c>
      <c r="AK67" s="21">
        <f t="shared" si="98"/>
        <v>1.093769920027161</v>
      </c>
      <c r="AL67" s="19">
        <f t="shared" si="99"/>
        <v>19958.551300642386</v>
      </c>
      <c r="AM67" s="19">
        <v>146065659.1</v>
      </c>
      <c r="AN67" s="21">
        <f t="shared" si="100"/>
        <v>1.4793004512754973</v>
      </c>
      <c r="AO67" s="19">
        <f t="shared" si="101"/>
        <v>106110.88041158326</v>
      </c>
    </row>
    <row r="68" spans="1:41" ht="12.75">
      <c r="A68" s="22" t="s">
        <v>81</v>
      </c>
      <c r="B68" s="19">
        <v>3171.446</v>
      </c>
      <c r="C68" s="19">
        <v>57390740</v>
      </c>
      <c r="D68" s="19">
        <v>79315320.36078</v>
      </c>
      <c r="E68" s="19">
        <v>867919475.0999999</v>
      </c>
      <c r="F68" s="19">
        <v>3170.141</v>
      </c>
      <c r="G68" s="19">
        <v>48973817</v>
      </c>
      <c r="H68" s="21">
        <f t="shared" si="81"/>
        <v>0.8533400510256532</v>
      </c>
      <c r="I68" s="19">
        <f t="shared" si="82"/>
        <v>15448.46648776821</v>
      </c>
      <c r="J68" s="19">
        <v>68502490.74611</v>
      </c>
      <c r="K68" s="23">
        <v>0.8468750639913247</v>
      </c>
      <c r="L68" s="19">
        <f t="shared" si="83"/>
        <v>80888543.84642944</v>
      </c>
      <c r="M68" s="21">
        <f t="shared" si="84"/>
        <v>0.8636728747298014</v>
      </c>
      <c r="N68" s="19">
        <f t="shared" si="85"/>
        <v>25515.755875347324</v>
      </c>
      <c r="O68" s="19">
        <v>645834071.1999999</v>
      </c>
      <c r="P68" s="21">
        <f t="shared" si="86"/>
        <v>0.7441175013679561</v>
      </c>
      <c r="Q68" s="19">
        <f t="shared" si="87"/>
        <v>203724.08394453116</v>
      </c>
      <c r="R68" s="19">
        <v>3215.44</v>
      </c>
      <c r="S68" s="19">
        <v>60457103</v>
      </c>
      <c r="T68" s="21">
        <f t="shared" si="88"/>
        <v>1.234478068148129</v>
      </c>
      <c r="U68" s="19">
        <f t="shared" si="89"/>
        <v>18802.124437091035</v>
      </c>
      <c r="V68" s="19">
        <v>84372174.41913</v>
      </c>
      <c r="W68" s="23">
        <v>0.8421830605558221</v>
      </c>
      <c r="X68" s="19">
        <f t="shared" si="90"/>
        <v>100182701.80291472</v>
      </c>
      <c r="Y68" s="21">
        <f t="shared" si="91"/>
        <v>1.2316657905453046</v>
      </c>
      <c r="Z68" s="19">
        <f t="shared" si="92"/>
        <v>31156.76293226268</v>
      </c>
      <c r="AA68" s="19">
        <v>856459768.6999999</v>
      </c>
      <c r="AB68" s="21">
        <f t="shared" si="93"/>
        <v>1.326129739653785</v>
      </c>
      <c r="AC68" s="19">
        <f t="shared" si="94"/>
        <v>266358.49796606373</v>
      </c>
      <c r="AD68" s="19">
        <v>3214.065</v>
      </c>
      <c r="AE68" s="19">
        <v>75706797</v>
      </c>
      <c r="AF68" s="21">
        <f t="shared" si="95"/>
        <v>1.2522399063679912</v>
      </c>
      <c r="AG68" s="19">
        <f t="shared" si="96"/>
        <v>23554.84316589739</v>
      </c>
      <c r="AH68" s="19">
        <v>99656605.99898998</v>
      </c>
      <c r="AI68" s="23">
        <v>0.8395228741491505</v>
      </c>
      <c r="AJ68" s="19">
        <f t="shared" si="97"/>
        <v>118706242.63810696</v>
      </c>
      <c r="AK68" s="21">
        <f t="shared" si="98"/>
        <v>1.1811548853053442</v>
      </c>
      <c r="AL68" s="19">
        <f t="shared" si="99"/>
        <v>36933.367134176486</v>
      </c>
      <c r="AM68" s="19">
        <v>954973353.5999999</v>
      </c>
      <c r="AN68" s="21">
        <f t="shared" si="100"/>
        <v>1.1150241826881506</v>
      </c>
      <c r="AO68" s="19">
        <f t="shared" si="101"/>
        <v>297123.22358135256</v>
      </c>
    </row>
    <row r="69" spans="1:41" ht="12.75">
      <c r="A69" s="22" t="s">
        <v>82</v>
      </c>
      <c r="B69" s="19">
        <v>2572.866</v>
      </c>
      <c r="C69" s="19">
        <v>34018583</v>
      </c>
      <c r="D69" s="19">
        <v>39376602.83288</v>
      </c>
      <c r="E69" s="19">
        <v>318251194.9</v>
      </c>
      <c r="F69" s="19">
        <v>2564.835</v>
      </c>
      <c r="G69" s="19">
        <v>20863000</v>
      </c>
      <c r="H69" s="21">
        <f t="shared" si="81"/>
        <v>0.6132824521232998</v>
      </c>
      <c r="I69" s="19">
        <f t="shared" si="82"/>
        <v>8134.246452500843</v>
      </c>
      <c r="J69" s="19">
        <v>37031478.53816</v>
      </c>
      <c r="K69" s="23">
        <v>0.8124088920555508</v>
      </c>
      <c r="L69" s="19">
        <f t="shared" si="83"/>
        <v>45582315.62983418</v>
      </c>
      <c r="M69" s="21">
        <f t="shared" si="84"/>
        <v>0.9404437121030211</v>
      </c>
      <c r="N69" s="19">
        <f t="shared" si="85"/>
        <v>17772.02651626096</v>
      </c>
      <c r="O69" s="19">
        <v>275738268.1</v>
      </c>
      <c r="P69" s="21">
        <f t="shared" si="86"/>
        <v>0.8664170709135648</v>
      </c>
      <c r="Q69" s="19">
        <f t="shared" si="87"/>
        <v>107507.21512300012</v>
      </c>
      <c r="R69" s="19">
        <v>2519.149</v>
      </c>
      <c r="S69" s="19">
        <v>27756008</v>
      </c>
      <c r="T69" s="21">
        <f t="shared" si="88"/>
        <v>1.330393903082011</v>
      </c>
      <c r="U69" s="19">
        <f t="shared" si="89"/>
        <v>11018.009653259891</v>
      </c>
      <c r="V69" s="19">
        <v>42706063.94546999</v>
      </c>
      <c r="W69" s="23">
        <v>0.7972635608950583</v>
      </c>
      <c r="X69" s="19">
        <f t="shared" si="90"/>
        <v>53565804.384092845</v>
      </c>
      <c r="Y69" s="21">
        <f t="shared" si="91"/>
        <v>1.1532368036956038</v>
      </c>
      <c r="Z69" s="19">
        <f t="shared" si="92"/>
        <v>21263.452215050736</v>
      </c>
      <c r="AA69" s="19">
        <v>278900800.79999995</v>
      </c>
      <c r="AB69" s="21">
        <f t="shared" si="93"/>
        <v>1.0114693282212572</v>
      </c>
      <c r="AC69" s="19">
        <f t="shared" si="94"/>
        <v>110712.30832316785</v>
      </c>
      <c r="AD69" s="19">
        <v>2508.754</v>
      </c>
      <c r="AE69" s="19">
        <v>45961496</v>
      </c>
      <c r="AF69" s="21">
        <f t="shared" si="95"/>
        <v>1.6559116138026766</v>
      </c>
      <c r="AG69" s="19">
        <f t="shared" si="96"/>
        <v>18320.447520960606</v>
      </c>
      <c r="AH69" s="19">
        <v>48530263.48232001</v>
      </c>
      <c r="AI69" s="23">
        <v>0.7887277710249765</v>
      </c>
      <c r="AJ69" s="19">
        <f t="shared" si="97"/>
        <v>61529801.87226502</v>
      </c>
      <c r="AK69" s="21">
        <f t="shared" si="98"/>
        <v>1.1363787480927008</v>
      </c>
      <c r="AL69" s="19">
        <f t="shared" si="99"/>
        <v>24526.04036596056</v>
      </c>
      <c r="AM69" s="19">
        <v>402542311.9</v>
      </c>
      <c r="AN69" s="21">
        <f t="shared" si="100"/>
        <v>1.4433171606009962</v>
      </c>
      <c r="AO69" s="19">
        <f t="shared" si="101"/>
        <v>160455.07526844004</v>
      </c>
    </row>
    <row r="70" spans="1:41" ht="12.75">
      <c r="A70" s="22" t="s">
        <v>83</v>
      </c>
      <c r="B70" s="19">
        <v>1304.99</v>
      </c>
      <c r="C70" s="19">
        <v>13710907</v>
      </c>
      <c r="D70" s="19">
        <v>16157247.34325</v>
      </c>
      <c r="E70" s="19">
        <v>133810140.80000001</v>
      </c>
      <c r="F70" s="19">
        <v>1298.579</v>
      </c>
      <c r="G70" s="19">
        <v>15270616</v>
      </c>
      <c r="H70" s="21">
        <f t="shared" si="81"/>
        <v>1.1137568068983328</v>
      </c>
      <c r="I70" s="19">
        <f t="shared" si="82"/>
        <v>11759.481710392669</v>
      </c>
      <c r="J70" s="19">
        <v>16137891.8249</v>
      </c>
      <c r="K70" s="23">
        <v>0.8050750314688021</v>
      </c>
      <c r="L70" s="19">
        <f t="shared" si="83"/>
        <v>20045202.240911093</v>
      </c>
      <c r="M70" s="21">
        <f t="shared" si="84"/>
        <v>0.9988020534724259</v>
      </c>
      <c r="N70" s="19">
        <f t="shared" si="85"/>
        <v>15436.259358045289</v>
      </c>
      <c r="O70" s="19">
        <v>115713424.7</v>
      </c>
      <c r="P70" s="21">
        <f t="shared" si="86"/>
        <v>0.8647582612811957</v>
      </c>
      <c r="Q70" s="19">
        <f t="shared" si="87"/>
        <v>89107.72829377343</v>
      </c>
      <c r="R70" s="19">
        <v>1289.853</v>
      </c>
      <c r="S70" s="19">
        <v>17151705</v>
      </c>
      <c r="T70" s="21">
        <f t="shared" si="88"/>
        <v>1.1231835703287936</v>
      </c>
      <c r="U70" s="19">
        <f t="shared" si="89"/>
        <v>13297.410635165403</v>
      </c>
      <c r="V70" s="19">
        <v>20823775.72011</v>
      </c>
      <c r="W70" s="23">
        <v>0.7915509098162343</v>
      </c>
      <c r="X70" s="19">
        <f t="shared" si="90"/>
        <v>26307563.369416665</v>
      </c>
      <c r="Y70" s="21">
        <f t="shared" si="91"/>
        <v>1.2903653058313294</v>
      </c>
      <c r="Z70" s="19">
        <f t="shared" si="92"/>
        <v>20395.78414704363</v>
      </c>
      <c r="AA70" s="19">
        <v>139254780.60000002</v>
      </c>
      <c r="AB70" s="21">
        <f t="shared" si="93"/>
        <v>1.203445330228827</v>
      </c>
      <c r="AC70" s="19">
        <f t="shared" si="94"/>
        <v>107961.7449430284</v>
      </c>
      <c r="AD70" s="19">
        <v>1282.094</v>
      </c>
      <c r="AE70" s="19">
        <v>22786841</v>
      </c>
      <c r="AF70" s="21">
        <f t="shared" si="95"/>
        <v>1.32854669550345</v>
      </c>
      <c r="AG70" s="19">
        <f t="shared" si="96"/>
        <v>17773.143778849288</v>
      </c>
      <c r="AH70" s="19">
        <v>23892241.5943</v>
      </c>
      <c r="AI70" s="23">
        <v>0.7889027631873023</v>
      </c>
      <c r="AJ70" s="19">
        <f t="shared" si="97"/>
        <v>30285407.41544782</v>
      </c>
      <c r="AK70" s="21">
        <f t="shared" si="98"/>
        <v>1.1473539628659521</v>
      </c>
      <c r="AL70" s="19">
        <f t="shared" si="99"/>
        <v>23621.83070465022</v>
      </c>
      <c r="AM70" s="19">
        <v>199690318.79999998</v>
      </c>
      <c r="AN70" s="21">
        <f t="shared" si="100"/>
        <v>1.4339925562311355</v>
      </c>
      <c r="AO70" s="19">
        <f t="shared" si="101"/>
        <v>155753.25896541125</v>
      </c>
    </row>
    <row r="71" spans="1:44" s="17" customFormat="1" ht="22.5">
      <c r="A71" s="18" t="s">
        <v>84</v>
      </c>
      <c r="B71" s="14"/>
      <c r="C71" s="14"/>
      <c r="D71" s="14"/>
      <c r="E71" s="14"/>
      <c r="F71" s="14"/>
      <c r="G71" s="14"/>
      <c r="H71" s="15"/>
      <c r="I71" s="14"/>
      <c r="J71" s="14"/>
      <c r="K71" s="16"/>
      <c r="L71" s="14"/>
      <c r="M71" s="15"/>
      <c r="N71" s="14"/>
      <c r="O71" s="14"/>
      <c r="P71" s="15"/>
      <c r="Q71" s="14"/>
      <c r="R71" s="14"/>
      <c r="S71" s="14"/>
      <c r="T71" s="15"/>
      <c r="U71" s="14"/>
      <c r="V71" s="14"/>
      <c r="W71" s="16"/>
      <c r="X71" s="14"/>
      <c r="Y71" s="15"/>
      <c r="Z71" s="14"/>
      <c r="AA71" s="14"/>
      <c r="AB71" s="15"/>
      <c r="AC71" s="14"/>
      <c r="AD71" s="14"/>
      <c r="AE71" s="14"/>
      <c r="AF71" s="15"/>
      <c r="AG71" s="14"/>
      <c r="AH71" s="14"/>
      <c r="AI71" s="16">
        <v>0</v>
      </c>
      <c r="AJ71" s="14"/>
      <c r="AK71" s="15"/>
      <c r="AL71" s="14"/>
      <c r="AM71" s="14"/>
      <c r="AN71" s="15"/>
      <c r="AO71" s="14"/>
      <c r="AR71"/>
    </row>
    <row r="72" spans="1:41" ht="12.75">
      <c r="A72" s="22" t="s">
        <v>85</v>
      </c>
      <c r="B72" s="19">
        <v>952.673</v>
      </c>
      <c r="C72" s="19">
        <v>8223978</v>
      </c>
      <c r="D72" s="19">
        <v>11115644.410560004</v>
      </c>
      <c r="E72" s="19">
        <v>66445236.00000001</v>
      </c>
      <c r="F72" s="19">
        <v>947.566</v>
      </c>
      <c r="G72" s="19">
        <v>10664709</v>
      </c>
      <c r="H72" s="21">
        <f aca="true" t="shared" si="102" ref="H72:H77">G72/C72</f>
        <v>1.2967822871121493</v>
      </c>
      <c r="I72" s="19">
        <f aca="true" t="shared" si="103" ref="I72:I77">G72/F72</f>
        <v>11254.845572762213</v>
      </c>
      <c r="J72" s="19">
        <v>10706815.99552</v>
      </c>
      <c r="K72" s="23">
        <v>0.9693690346667827</v>
      </c>
      <c r="L72" s="19">
        <f aca="true" t="shared" si="104" ref="L72:L77">J72/K72</f>
        <v>11045139.27371368</v>
      </c>
      <c r="M72" s="21">
        <f aca="true" t="shared" si="105" ref="M72:M77">J72/D72</f>
        <v>0.9632204485912115</v>
      </c>
      <c r="N72" s="19">
        <f aca="true" t="shared" si="106" ref="N72:N77">L72/F72</f>
        <v>11656.327130472895</v>
      </c>
      <c r="O72" s="19">
        <v>55884591.2</v>
      </c>
      <c r="P72" s="21">
        <f aca="true" t="shared" si="107" ref="P72:P77">IF(E72&gt;0,O72/E72,0)</f>
        <v>0.841062423196149</v>
      </c>
      <c r="Q72" s="19">
        <f aca="true" t="shared" si="108" ref="Q72:Q77">O72/F72</f>
        <v>58976.990732043996</v>
      </c>
      <c r="R72" s="19">
        <v>908.838</v>
      </c>
      <c r="S72" s="19">
        <v>7214726</v>
      </c>
      <c r="T72" s="21">
        <f aca="true" t="shared" si="109" ref="T72:T77">S72/G72</f>
        <v>0.6765047222573067</v>
      </c>
      <c r="U72" s="19">
        <f aca="true" t="shared" si="110" ref="U72:U77">S72/R72</f>
        <v>7938.40706484544</v>
      </c>
      <c r="V72" s="19">
        <v>13592066.32775</v>
      </c>
      <c r="W72" s="23">
        <v>0.9561359289185604</v>
      </c>
      <c r="X72" s="19">
        <f aca="true" t="shared" si="111" ref="X72:X77">V72/W72</f>
        <v>14215621.353256054</v>
      </c>
      <c r="Y72" s="21">
        <f aca="true" t="shared" si="112" ref="Y72:Y77">V72/J72</f>
        <v>1.2694779039293531</v>
      </c>
      <c r="Z72" s="19">
        <f aca="true" t="shared" si="113" ref="Z72:Z77">X72/R72</f>
        <v>15641.534963608536</v>
      </c>
      <c r="AA72" s="19">
        <v>68818533.1</v>
      </c>
      <c r="AB72" s="21">
        <f aca="true" t="shared" si="114" ref="AB72:AB77">AA72/O72</f>
        <v>1.2314402167443965</v>
      </c>
      <c r="AC72" s="19">
        <f aca="true" t="shared" si="115" ref="AC72:AC77">AA72/R72</f>
        <v>75721.45211797922</v>
      </c>
      <c r="AD72" s="19">
        <v>896.264</v>
      </c>
      <c r="AE72" s="19">
        <v>8946338</v>
      </c>
      <c r="AF72" s="21">
        <f aca="true" t="shared" si="116" ref="AF72:AF77">AE72/S72</f>
        <v>1.2400107779560858</v>
      </c>
      <c r="AG72" s="19">
        <f aca="true" t="shared" si="117" ref="AG72:AG77">AE72/AD72</f>
        <v>9981.811162782395</v>
      </c>
      <c r="AH72" s="19">
        <v>14904292.700399999</v>
      </c>
      <c r="AI72" s="23">
        <v>0.9664459421953819</v>
      </c>
      <c r="AJ72" s="19">
        <f aca="true" t="shared" si="118" ref="AJ72:AJ77">AH72/AI72</f>
        <v>15421755.1646431</v>
      </c>
      <c r="AK72" s="21">
        <f aca="true" t="shared" si="119" ref="AK72:AK77">AH72/V72</f>
        <v>1.096543552761431</v>
      </c>
      <c r="AL72" s="19">
        <f aca="true" t="shared" si="120" ref="AL72:AL77">AJ72/AD72</f>
        <v>17206.710483343188</v>
      </c>
      <c r="AM72" s="19">
        <v>99979339.5</v>
      </c>
      <c r="AN72" s="21">
        <f aca="true" t="shared" si="121" ref="AN72:AN77">AM72/AA72</f>
        <v>1.4527967248985145</v>
      </c>
      <c r="AO72" s="19">
        <f aca="true" t="shared" si="122" ref="AO72:AO77">AM72/AD72</f>
        <v>111551.21649424723</v>
      </c>
    </row>
    <row r="73" spans="1:41" ht="12.75">
      <c r="A73" s="22" t="s">
        <v>86</v>
      </c>
      <c r="B73" s="19">
        <v>4394.649</v>
      </c>
      <c r="C73" s="19">
        <v>104775304</v>
      </c>
      <c r="D73" s="19">
        <v>122171082.34534</v>
      </c>
      <c r="E73" s="19">
        <v>1279853050.9999998</v>
      </c>
      <c r="F73" s="19">
        <v>4393.797</v>
      </c>
      <c r="G73" s="19">
        <v>72634088</v>
      </c>
      <c r="H73" s="21">
        <f t="shared" si="102"/>
        <v>0.6932367192177271</v>
      </c>
      <c r="I73" s="19">
        <f t="shared" si="103"/>
        <v>16531.052299412106</v>
      </c>
      <c r="J73" s="19">
        <v>96725426.87816001</v>
      </c>
      <c r="K73" s="23">
        <v>0.8715302428597193</v>
      </c>
      <c r="L73" s="19">
        <f t="shared" si="104"/>
        <v>110983442.82440335</v>
      </c>
      <c r="M73" s="21">
        <f t="shared" si="105"/>
        <v>0.7917211259923772</v>
      </c>
      <c r="N73" s="19">
        <f t="shared" si="106"/>
        <v>25259.119350394056</v>
      </c>
      <c r="O73" s="19">
        <v>1020238763.3</v>
      </c>
      <c r="P73" s="21">
        <f t="shared" si="107"/>
        <v>0.7971530501121571</v>
      </c>
      <c r="Q73" s="19">
        <f t="shared" si="108"/>
        <v>232199.7951430164</v>
      </c>
      <c r="R73" s="19">
        <v>4297.51</v>
      </c>
      <c r="S73" s="19">
        <v>80870635</v>
      </c>
      <c r="T73" s="21">
        <f t="shared" si="109"/>
        <v>1.113397816738609</v>
      </c>
      <c r="U73" s="19">
        <f t="shared" si="110"/>
        <v>18818.021365860695</v>
      </c>
      <c r="V73" s="19">
        <v>120243043.28069998</v>
      </c>
      <c r="W73" s="23">
        <v>0.8682686267604737</v>
      </c>
      <c r="X73" s="19">
        <f t="shared" si="111"/>
        <v>138485993.3605214</v>
      </c>
      <c r="Y73" s="21">
        <f t="shared" si="112"/>
        <v>1.2431378920887461</v>
      </c>
      <c r="Z73" s="19">
        <f t="shared" si="113"/>
        <v>32224.705320178753</v>
      </c>
      <c r="AA73" s="19">
        <v>1322535497.1000001</v>
      </c>
      <c r="AB73" s="21">
        <f t="shared" si="114"/>
        <v>1.2962999884676114</v>
      </c>
      <c r="AC73" s="19">
        <f t="shared" si="115"/>
        <v>307744.60026852763</v>
      </c>
      <c r="AD73" s="19">
        <v>4307.594</v>
      </c>
      <c r="AE73" s="19">
        <v>126872174</v>
      </c>
      <c r="AF73" s="21">
        <f t="shared" si="116"/>
        <v>1.568828710198702</v>
      </c>
      <c r="AG73" s="19">
        <f t="shared" si="117"/>
        <v>29453.14112704215</v>
      </c>
      <c r="AH73" s="19">
        <v>139151516.37128</v>
      </c>
      <c r="AI73" s="23">
        <v>0.8849615589789906</v>
      </c>
      <c r="AJ73" s="19">
        <f t="shared" si="118"/>
        <v>157240181.74509603</v>
      </c>
      <c r="AK73" s="21">
        <f t="shared" si="119"/>
        <v>1.1572521168350618</v>
      </c>
      <c r="AL73" s="19">
        <f t="shared" si="120"/>
        <v>36503.018098988905</v>
      </c>
      <c r="AM73" s="19">
        <v>1477199445.1</v>
      </c>
      <c r="AN73" s="21">
        <f t="shared" si="121"/>
        <v>1.1169450259287106</v>
      </c>
      <c r="AO73" s="19">
        <f t="shared" si="122"/>
        <v>342929.1258879086</v>
      </c>
    </row>
    <row r="74" spans="1:41" ht="12.75">
      <c r="A74" s="22" t="s">
        <v>87</v>
      </c>
      <c r="B74" s="19">
        <v>1335.308</v>
      </c>
      <c r="C74" s="19">
        <v>46832134</v>
      </c>
      <c r="D74" s="19">
        <v>61426578.01513003</v>
      </c>
      <c r="E74" s="19">
        <v>603480876.7000002</v>
      </c>
      <c r="F74" s="19">
        <v>1345.1710000000003</v>
      </c>
      <c r="G74" s="19">
        <v>46823056</v>
      </c>
      <c r="H74" s="21">
        <f t="shared" si="102"/>
        <v>0.9998061587370757</v>
      </c>
      <c r="I74" s="19">
        <f t="shared" si="103"/>
        <v>34808.25560467776</v>
      </c>
      <c r="J74" s="19">
        <v>54481337.555700004</v>
      </c>
      <c r="K74" s="23">
        <v>1.544546235137293</v>
      </c>
      <c r="L74" s="19">
        <f t="shared" si="104"/>
        <v>35273361.40303836</v>
      </c>
      <c r="M74" s="21">
        <f t="shared" si="105"/>
        <v>0.8869342769229415</v>
      </c>
      <c r="N74" s="19">
        <f t="shared" si="106"/>
        <v>26222.21368364197</v>
      </c>
      <c r="O74" s="19">
        <v>531578548.09999985</v>
      </c>
      <c r="P74" s="21">
        <f t="shared" si="107"/>
        <v>0.8808540065209985</v>
      </c>
      <c r="Q74" s="19">
        <f t="shared" si="108"/>
        <v>395175.44468324084</v>
      </c>
      <c r="R74" s="19">
        <v>1343.043</v>
      </c>
      <c r="S74" s="19">
        <v>41380506</v>
      </c>
      <c r="T74" s="21">
        <f t="shared" si="109"/>
        <v>0.8837634604627259</v>
      </c>
      <c r="U74" s="19">
        <f t="shared" si="110"/>
        <v>30811.00605118377</v>
      </c>
      <c r="V74" s="19">
        <v>76915149.18682998</v>
      </c>
      <c r="W74" s="23">
        <v>1.5274645605115251</v>
      </c>
      <c r="X74" s="19">
        <f t="shared" si="111"/>
        <v>50354784.76899801</v>
      </c>
      <c r="Y74" s="21">
        <f t="shared" si="112"/>
        <v>1.4117705738812738</v>
      </c>
      <c r="Z74" s="19">
        <f t="shared" si="113"/>
        <v>37493.054778587146</v>
      </c>
      <c r="AA74" s="19">
        <v>691087673.5999999</v>
      </c>
      <c r="AB74" s="21">
        <f t="shared" si="114"/>
        <v>1.3000668971126228</v>
      </c>
      <c r="AC74" s="19">
        <f t="shared" si="115"/>
        <v>514568.53846079385</v>
      </c>
      <c r="AD74" s="19">
        <v>1361.642</v>
      </c>
      <c r="AE74" s="19">
        <v>71127207</v>
      </c>
      <c r="AF74" s="21">
        <f t="shared" si="116"/>
        <v>1.7188578361028257</v>
      </c>
      <c r="AG74" s="19">
        <f t="shared" si="117"/>
        <v>52236.349201919445</v>
      </c>
      <c r="AH74" s="19">
        <v>106506690.21236004</v>
      </c>
      <c r="AI74" s="23">
        <v>1.5225045102385757</v>
      </c>
      <c r="AJ74" s="19">
        <f t="shared" si="118"/>
        <v>69954925.91064344</v>
      </c>
      <c r="AK74" s="21">
        <f t="shared" si="119"/>
        <v>1.384729683792864</v>
      </c>
      <c r="AL74" s="19">
        <f t="shared" si="120"/>
        <v>51375.417261397226</v>
      </c>
      <c r="AM74" s="19">
        <v>1004052434.6000003</v>
      </c>
      <c r="AN74" s="21">
        <f t="shared" si="121"/>
        <v>1.452858259458906</v>
      </c>
      <c r="AO74" s="19">
        <f t="shared" si="122"/>
        <v>737383.5667524945</v>
      </c>
    </row>
    <row r="75" spans="1:41" ht="12.75">
      <c r="A75" s="22" t="s">
        <v>88</v>
      </c>
      <c r="B75" s="19">
        <v>3508.733</v>
      </c>
      <c r="C75" s="19">
        <v>83829706</v>
      </c>
      <c r="D75" s="19">
        <v>81177219.35903999</v>
      </c>
      <c r="E75" s="19">
        <v>958480950.3</v>
      </c>
      <c r="F75" s="19">
        <v>3508.447</v>
      </c>
      <c r="G75" s="19">
        <v>75316983</v>
      </c>
      <c r="H75" s="21">
        <f t="shared" si="102"/>
        <v>0.8984521906828589</v>
      </c>
      <c r="I75" s="19">
        <f t="shared" si="103"/>
        <v>21467.32813692212</v>
      </c>
      <c r="J75" s="19">
        <v>53439040.39456001</v>
      </c>
      <c r="K75" s="23">
        <v>0.8698041952016572</v>
      </c>
      <c r="L75" s="19">
        <f t="shared" si="104"/>
        <v>61438011.78398616</v>
      </c>
      <c r="M75" s="21">
        <f t="shared" si="105"/>
        <v>0.6583009471931237</v>
      </c>
      <c r="N75" s="19">
        <f t="shared" si="106"/>
        <v>17511.455006726952</v>
      </c>
      <c r="O75" s="19">
        <v>691872037.3</v>
      </c>
      <c r="P75" s="21">
        <f t="shared" si="107"/>
        <v>0.7218422411874199</v>
      </c>
      <c r="Q75" s="19">
        <f t="shared" si="108"/>
        <v>197201.79250249467</v>
      </c>
      <c r="R75" s="19">
        <v>3478.037</v>
      </c>
      <c r="S75" s="19">
        <v>72056953</v>
      </c>
      <c r="T75" s="21">
        <f t="shared" si="109"/>
        <v>0.9567158711070517</v>
      </c>
      <c r="U75" s="19">
        <f t="shared" si="110"/>
        <v>20717.707430944527</v>
      </c>
      <c r="V75" s="19">
        <v>78053204.79169</v>
      </c>
      <c r="W75" s="23">
        <v>1.0035645377858562</v>
      </c>
      <c r="X75" s="19">
        <f t="shared" si="111"/>
        <v>77775969.40989684</v>
      </c>
      <c r="Y75" s="21">
        <f t="shared" si="112"/>
        <v>1.4606026645574959</v>
      </c>
      <c r="Z75" s="19">
        <f t="shared" si="113"/>
        <v>22362.03048153221</v>
      </c>
      <c r="AA75" s="19">
        <v>870988473.7</v>
      </c>
      <c r="AB75" s="21">
        <f t="shared" si="114"/>
        <v>1.258886653519044</v>
      </c>
      <c r="AC75" s="19">
        <f t="shared" si="115"/>
        <v>250425.30418739078</v>
      </c>
      <c r="AD75" s="19">
        <v>3480.142</v>
      </c>
      <c r="AE75" s="19">
        <v>81749506</v>
      </c>
      <c r="AF75" s="21">
        <f t="shared" si="116"/>
        <v>1.1345123904975554</v>
      </c>
      <c r="AG75" s="19">
        <f t="shared" si="117"/>
        <v>23490.278844943685</v>
      </c>
      <c r="AH75" s="19">
        <v>87636440.50566</v>
      </c>
      <c r="AI75" s="23">
        <v>0.8713208935349687</v>
      </c>
      <c r="AJ75" s="19">
        <f t="shared" si="118"/>
        <v>100578835.14088245</v>
      </c>
      <c r="AK75" s="21">
        <f t="shared" si="119"/>
        <v>1.122778247729173</v>
      </c>
      <c r="AL75" s="19">
        <f t="shared" si="120"/>
        <v>28900.78483604475</v>
      </c>
      <c r="AM75" s="19">
        <v>1109381886.8000002</v>
      </c>
      <c r="AN75" s="21">
        <f t="shared" si="121"/>
        <v>1.2737044407571707</v>
      </c>
      <c r="AO75" s="19">
        <f t="shared" si="122"/>
        <v>318774.8910245617</v>
      </c>
    </row>
    <row r="76" spans="1:41" ht="23.25" customHeight="1">
      <c r="A76" s="22" t="s">
        <v>89</v>
      </c>
      <c r="B76" s="19">
        <v>1519.962</v>
      </c>
      <c r="C76" s="19">
        <v>62814916</v>
      </c>
      <c r="D76" s="19">
        <v>81249527.66326</v>
      </c>
      <c r="E76" s="19">
        <v>699160522.0000001</v>
      </c>
      <c r="F76" s="19">
        <v>1538.616</v>
      </c>
      <c r="G76" s="19">
        <v>63229148</v>
      </c>
      <c r="H76" s="21">
        <f t="shared" si="102"/>
        <v>1.0065944846602994</v>
      </c>
      <c r="I76" s="19">
        <f t="shared" si="103"/>
        <v>41094.82028004388</v>
      </c>
      <c r="J76" s="19">
        <v>77167566.25858998</v>
      </c>
      <c r="K76" s="23">
        <v>1.544546235137293</v>
      </c>
      <c r="L76" s="19">
        <f t="shared" si="104"/>
        <v>49961318.41383864</v>
      </c>
      <c r="M76" s="21">
        <f t="shared" si="105"/>
        <v>0.9497601829565364</v>
      </c>
      <c r="N76" s="19">
        <f t="shared" si="106"/>
        <v>32471.59682067432</v>
      </c>
      <c r="O76" s="19">
        <v>699012436.4000001</v>
      </c>
      <c r="P76" s="21">
        <f t="shared" si="107"/>
        <v>0.999788195134965</v>
      </c>
      <c r="Q76" s="19">
        <f t="shared" si="108"/>
        <v>454312.470687943</v>
      </c>
      <c r="R76" s="19">
        <v>1536.864</v>
      </c>
      <c r="S76" s="19">
        <v>54975948</v>
      </c>
      <c r="T76" s="21">
        <f t="shared" si="109"/>
        <v>0.8694715924370829</v>
      </c>
      <c r="U76" s="19">
        <f t="shared" si="110"/>
        <v>35771.51133737273</v>
      </c>
      <c r="V76" s="19">
        <v>85043786.06276998</v>
      </c>
      <c r="W76" s="23">
        <v>1.5274645605115251</v>
      </c>
      <c r="X76" s="19">
        <f t="shared" si="111"/>
        <v>55676438.10622361</v>
      </c>
      <c r="Y76" s="21">
        <f t="shared" si="112"/>
        <v>1.1020664533825861</v>
      </c>
      <c r="Z76" s="19">
        <f t="shared" si="113"/>
        <v>36227.30320068894</v>
      </c>
      <c r="AA76" s="19">
        <v>868281087.8999999</v>
      </c>
      <c r="AB76" s="21">
        <f t="shared" si="114"/>
        <v>1.2421539913821191</v>
      </c>
      <c r="AC76" s="19">
        <f t="shared" si="115"/>
        <v>564969.3713301892</v>
      </c>
      <c r="AD76" s="19">
        <v>1561.238</v>
      </c>
      <c r="AE76" s="19">
        <v>86611641</v>
      </c>
      <c r="AF76" s="21">
        <f t="shared" si="116"/>
        <v>1.5754460659777982</v>
      </c>
      <c r="AG76" s="19">
        <f t="shared" si="117"/>
        <v>55476.25730349889</v>
      </c>
      <c r="AH76" s="19">
        <v>97085516.82802999</v>
      </c>
      <c r="AI76" s="23">
        <v>1.5225045102385757</v>
      </c>
      <c r="AJ76" s="19">
        <f t="shared" si="118"/>
        <v>63766981.4277376</v>
      </c>
      <c r="AK76" s="21">
        <f t="shared" si="119"/>
        <v>1.1415944811814014</v>
      </c>
      <c r="AL76" s="19">
        <f t="shared" si="120"/>
        <v>40843.856880076964</v>
      </c>
      <c r="AM76" s="19">
        <v>912924432.3000002</v>
      </c>
      <c r="AN76" s="21">
        <f t="shared" si="121"/>
        <v>1.0514157742488361</v>
      </c>
      <c r="AO76" s="19">
        <f t="shared" si="122"/>
        <v>584743.9226434408</v>
      </c>
    </row>
    <row r="77" spans="1:41" ht="22.5">
      <c r="A77" s="22" t="s">
        <v>90</v>
      </c>
      <c r="B77" s="19">
        <v>543.651</v>
      </c>
      <c r="C77" s="19">
        <v>103080833</v>
      </c>
      <c r="D77" s="19">
        <v>40404397.61008</v>
      </c>
      <c r="E77" s="19">
        <v>186238527.5</v>
      </c>
      <c r="F77" s="19">
        <v>546.526</v>
      </c>
      <c r="G77" s="19">
        <v>116830950</v>
      </c>
      <c r="H77" s="21">
        <f t="shared" si="102"/>
        <v>1.1333915976406594</v>
      </c>
      <c r="I77" s="19">
        <f t="shared" si="103"/>
        <v>213770.15915070832</v>
      </c>
      <c r="J77" s="19">
        <v>46312976.32879999</v>
      </c>
      <c r="K77" s="23">
        <v>1.544546235137293</v>
      </c>
      <c r="L77" s="19">
        <f t="shared" si="104"/>
        <v>29984842.975376055</v>
      </c>
      <c r="M77" s="21">
        <f t="shared" si="105"/>
        <v>1.1462360304375863</v>
      </c>
      <c r="N77" s="19">
        <f t="shared" si="106"/>
        <v>54864.44007307257</v>
      </c>
      <c r="O77" s="19">
        <v>182484221.50000006</v>
      </c>
      <c r="P77" s="21">
        <f t="shared" si="107"/>
        <v>0.9798414106340056</v>
      </c>
      <c r="Q77" s="19">
        <f t="shared" si="108"/>
        <v>333898.5180942903</v>
      </c>
      <c r="R77" s="19">
        <v>524.819</v>
      </c>
      <c r="S77" s="19">
        <v>145268876</v>
      </c>
      <c r="T77" s="21">
        <f t="shared" si="109"/>
        <v>1.2434108941166704</v>
      </c>
      <c r="U77" s="19">
        <f t="shared" si="110"/>
        <v>276798.0503754628</v>
      </c>
      <c r="V77" s="19">
        <v>57345107.16478999</v>
      </c>
      <c r="W77" s="23">
        <v>1.5274645605115251</v>
      </c>
      <c r="X77" s="19">
        <f t="shared" si="111"/>
        <v>37542676.04453354</v>
      </c>
      <c r="Y77" s="21">
        <f t="shared" si="112"/>
        <v>1.2382082023333405</v>
      </c>
      <c r="Z77" s="19">
        <f t="shared" si="113"/>
        <v>71534.52151033698</v>
      </c>
      <c r="AA77" s="19">
        <v>213046900.70000005</v>
      </c>
      <c r="AB77" s="21">
        <f t="shared" si="114"/>
        <v>1.167481215355378</v>
      </c>
      <c r="AC77" s="19">
        <f t="shared" si="115"/>
        <v>405943.57426084054</v>
      </c>
      <c r="AD77" s="19">
        <v>536.558</v>
      </c>
      <c r="AE77" s="19">
        <v>95265927</v>
      </c>
      <c r="AF77" s="21">
        <f t="shared" si="116"/>
        <v>0.6557903497511745</v>
      </c>
      <c r="AG77" s="19">
        <f t="shared" si="117"/>
        <v>177550.1008278695</v>
      </c>
      <c r="AH77" s="19">
        <v>66906938.06380999</v>
      </c>
      <c r="AI77" s="23">
        <v>1.5225045102385757</v>
      </c>
      <c r="AJ77" s="19">
        <f t="shared" si="118"/>
        <v>43945313.53692063</v>
      </c>
      <c r="AK77" s="21">
        <f t="shared" si="119"/>
        <v>1.1667418786321666</v>
      </c>
      <c r="AL77" s="19">
        <f t="shared" si="120"/>
        <v>81902.26133413467</v>
      </c>
      <c r="AM77" s="19">
        <v>349836172.6999999</v>
      </c>
      <c r="AN77" s="21">
        <f t="shared" si="121"/>
        <v>1.642061778653229</v>
      </c>
      <c r="AO77" s="19">
        <f t="shared" si="122"/>
        <v>652000.6647929952</v>
      </c>
    </row>
    <row r="78" spans="1:44" s="17" customFormat="1" ht="22.5">
      <c r="A78" s="18" t="s">
        <v>91</v>
      </c>
      <c r="B78" s="14"/>
      <c r="C78" s="14"/>
      <c r="D78" s="14"/>
      <c r="E78" s="14"/>
      <c r="F78" s="14"/>
      <c r="G78" s="14"/>
      <c r="H78" s="15"/>
      <c r="I78" s="14"/>
      <c r="J78" s="14"/>
      <c r="K78" s="16"/>
      <c r="L78" s="14"/>
      <c r="M78" s="15"/>
      <c r="N78" s="14"/>
      <c r="O78" s="14"/>
      <c r="P78" s="15"/>
      <c r="Q78" s="14"/>
      <c r="R78" s="14"/>
      <c r="S78" s="14"/>
      <c r="T78" s="15"/>
      <c r="U78" s="14"/>
      <c r="V78" s="14"/>
      <c r="W78" s="16"/>
      <c r="X78" s="14"/>
      <c r="Y78" s="15"/>
      <c r="Z78" s="14"/>
      <c r="AA78" s="14"/>
      <c r="AB78" s="15"/>
      <c r="AC78" s="14"/>
      <c r="AD78" s="14"/>
      <c r="AE78" s="14"/>
      <c r="AF78" s="15"/>
      <c r="AG78" s="14"/>
      <c r="AH78" s="14"/>
      <c r="AI78" s="16"/>
      <c r="AJ78" s="14"/>
      <c r="AK78" s="15"/>
      <c r="AL78" s="14"/>
      <c r="AM78" s="14"/>
      <c r="AN78" s="15"/>
      <c r="AO78" s="14"/>
      <c r="AR78"/>
    </row>
    <row r="79" spans="1:41" ht="12.75">
      <c r="A79" s="22" t="s">
        <v>92</v>
      </c>
      <c r="B79" s="19">
        <v>209.207</v>
      </c>
      <c r="C79" s="19">
        <v>936511</v>
      </c>
      <c r="D79" s="19">
        <v>2367283.4732099995</v>
      </c>
      <c r="E79" s="19">
        <v>3167984.9</v>
      </c>
      <c r="F79" s="19">
        <v>210.725</v>
      </c>
      <c r="G79" s="19">
        <v>797904</v>
      </c>
      <c r="H79" s="21">
        <f aca="true" t="shared" si="123" ref="H79:H90">G79/C79</f>
        <v>0.8519963994016088</v>
      </c>
      <c r="I79" s="19">
        <f aca="true" t="shared" si="124" ref="I79:I90">G79/F79</f>
        <v>3786.4705184482145</v>
      </c>
      <c r="J79" s="19">
        <v>2357093.4669</v>
      </c>
      <c r="K79" s="23">
        <v>1.9628155250151473</v>
      </c>
      <c r="L79" s="19">
        <f aca="true" t="shared" si="125" ref="L79:L90">J79/K79</f>
        <v>1200873.66176799</v>
      </c>
      <c r="M79" s="21">
        <f aca="true" t="shared" si="126" ref="M79:M90">J79/D79</f>
        <v>0.9956954853842738</v>
      </c>
      <c r="N79" s="19">
        <f aca="true" t="shared" si="127" ref="N79:N90">L79/F79</f>
        <v>5698.771677627193</v>
      </c>
      <c r="O79" s="19">
        <v>3186221.8</v>
      </c>
      <c r="P79" s="21">
        <f aca="true" t="shared" si="128" ref="P79:P90">IF(E79&gt;0,O79/E79,0)</f>
        <v>1.0057566246606793</v>
      </c>
      <c r="Q79" s="19">
        <f aca="true" t="shared" si="129" ref="Q79:Q90">O79/F79</f>
        <v>15120.283782180566</v>
      </c>
      <c r="R79" s="19">
        <v>206.557</v>
      </c>
      <c r="S79" s="19">
        <v>1088444</v>
      </c>
      <c r="T79" s="21">
        <f aca="true" t="shared" si="130" ref="T79:T90">S79/G79</f>
        <v>1.3641290180272314</v>
      </c>
      <c r="U79" s="19">
        <f aca="true" t="shared" si="131" ref="U79:U90">S79/R79</f>
        <v>5269.460729967999</v>
      </c>
      <c r="V79" s="19">
        <v>3456355.65577</v>
      </c>
      <c r="W79" s="23">
        <v>1.998558806416888</v>
      </c>
      <c r="X79" s="19">
        <f aca="true" t="shared" si="132" ref="X79:X90">V79/W79</f>
        <v>1729424.0453032854</v>
      </c>
      <c r="Y79" s="21">
        <f aca="true" t="shared" si="133" ref="Y79:Y90">V79/J79</f>
        <v>1.4663634278006492</v>
      </c>
      <c r="Z79" s="19">
        <f aca="true" t="shared" si="134" ref="Z79:Z90">X79/R79</f>
        <v>8372.62375665451</v>
      </c>
      <c r="AA79" s="19">
        <v>3163686</v>
      </c>
      <c r="AB79" s="21">
        <f aca="true" t="shared" si="135" ref="AB79:AB90">AA79/O79</f>
        <v>0.9929271088409477</v>
      </c>
      <c r="AC79" s="19">
        <f aca="true" t="shared" si="136" ref="AC79:AC90">AA79/R79</f>
        <v>15316.285577346689</v>
      </c>
      <c r="AD79" s="19">
        <v>208.425</v>
      </c>
      <c r="AE79" s="19">
        <v>4279364</v>
      </c>
      <c r="AF79" s="21">
        <f aca="true" t="shared" si="137" ref="AF79:AF90">AE79/S79</f>
        <v>3.9316345167964544</v>
      </c>
      <c r="AG79" s="19">
        <f aca="true" t="shared" si="138" ref="AG79:AG90">AE79/AD79</f>
        <v>20531.913158210387</v>
      </c>
      <c r="AH79" s="19">
        <v>3122802.52629</v>
      </c>
      <c r="AI79" s="23">
        <v>1.9253291818043883</v>
      </c>
      <c r="AJ79" s="19">
        <f aca="true" t="shared" si="139" ref="AJ79:AJ90">AH79/AI79</f>
        <v>1621957.718089204</v>
      </c>
      <c r="AK79" s="21">
        <f aca="true" t="shared" si="140" ref="AK79:AK90">AH79/V79</f>
        <v>0.9034957155166684</v>
      </c>
      <c r="AL79" s="19">
        <f aca="true" t="shared" si="141" ref="AL79:AL90">AJ79/AD79</f>
        <v>7781.972978717543</v>
      </c>
      <c r="AM79" s="19">
        <v>8282619.3</v>
      </c>
      <c r="AN79" s="21">
        <f aca="true" t="shared" si="142" ref="AN79:AN90">AM79/AA79</f>
        <v>2.6180282430051527</v>
      </c>
      <c r="AO79" s="19">
        <f aca="true" t="shared" si="143" ref="AO79:AO90">AM79/AD79</f>
        <v>39739.08744152573</v>
      </c>
    </row>
    <row r="80" spans="1:41" ht="12.75">
      <c r="A80" s="22" t="s">
        <v>93</v>
      </c>
      <c r="B80" s="19">
        <v>960.742</v>
      </c>
      <c r="C80" s="19">
        <v>3183608</v>
      </c>
      <c r="D80" s="19">
        <v>13417198.45349</v>
      </c>
      <c r="E80" s="19">
        <v>66919637</v>
      </c>
      <c r="F80" s="19">
        <v>963.492</v>
      </c>
      <c r="G80" s="19">
        <v>2825795</v>
      </c>
      <c r="H80" s="21">
        <f t="shared" si="123"/>
        <v>0.8876077079841488</v>
      </c>
      <c r="I80" s="19">
        <f t="shared" si="124"/>
        <v>2932.868150436122</v>
      </c>
      <c r="J80" s="19">
        <v>14347665.54096</v>
      </c>
      <c r="K80" s="23">
        <v>1.455509590078508</v>
      </c>
      <c r="L80" s="19">
        <f t="shared" si="125"/>
        <v>9857486.09199209</v>
      </c>
      <c r="M80" s="21">
        <f t="shared" si="126"/>
        <v>1.0693488354290515</v>
      </c>
      <c r="N80" s="19">
        <f t="shared" si="127"/>
        <v>10230.99941877264</v>
      </c>
      <c r="O80" s="19">
        <v>69322459.7</v>
      </c>
      <c r="P80" s="21">
        <f t="shared" si="128"/>
        <v>1.0359060928558235</v>
      </c>
      <c r="Q80" s="19">
        <f t="shared" si="129"/>
        <v>71949.18037721123</v>
      </c>
      <c r="R80" s="19">
        <v>972.175</v>
      </c>
      <c r="S80" s="19">
        <v>4082428</v>
      </c>
      <c r="T80" s="21">
        <f t="shared" si="130"/>
        <v>1.4447006948487062</v>
      </c>
      <c r="U80" s="19">
        <f t="shared" si="131"/>
        <v>4199.272764677142</v>
      </c>
      <c r="V80" s="19">
        <v>16048304.62073</v>
      </c>
      <c r="W80" s="23">
        <v>1.4141555679276636</v>
      </c>
      <c r="X80" s="19">
        <f t="shared" si="132"/>
        <v>11348330.39921312</v>
      </c>
      <c r="Y80" s="21">
        <f t="shared" si="133"/>
        <v>1.1185307167158993</v>
      </c>
      <c r="Z80" s="19">
        <f t="shared" si="134"/>
        <v>11673.135391481082</v>
      </c>
      <c r="AA80" s="19">
        <v>78866495</v>
      </c>
      <c r="AB80" s="21">
        <f t="shared" si="135"/>
        <v>1.1376759471793525</v>
      </c>
      <c r="AC80" s="19">
        <f t="shared" si="136"/>
        <v>81123.76372566668</v>
      </c>
      <c r="AD80" s="19">
        <v>971.391</v>
      </c>
      <c r="AE80" s="19">
        <v>5816777</v>
      </c>
      <c r="AF80" s="21">
        <f t="shared" si="137"/>
        <v>1.4248327220957724</v>
      </c>
      <c r="AG80" s="19">
        <f t="shared" si="138"/>
        <v>5988.090274667977</v>
      </c>
      <c r="AH80" s="19">
        <v>18721677.24486</v>
      </c>
      <c r="AI80" s="23">
        <v>1.4008978042006672</v>
      </c>
      <c r="AJ80" s="19">
        <f t="shared" si="139"/>
        <v>13364056.384928327</v>
      </c>
      <c r="AK80" s="21">
        <f t="shared" si="140"/>
        <v>1.1665828688643372</v>
      </c>
      <c r="AL80" s="19">
        <f t="shared" si="141"/>
        <v>13757.64896414351</v>
      </c>
      <c r="AM80" s="19">
        <v>118225517.8</v>
      </c>
      <c r="AN80" s="21">
        <f t="shared" si="142"/>
        <v>1.4990588563622613</v>
      </c>
      <c r="AO80" s="19">
        <f t="shared" si="143"/>
        <v>121707.44612622517</v>
      </c>
    </row>
    <row r="81" spans="1:41" ht="12.75">
      <c r="A81" s="22" t="s">
        <v>94</v>
      </c>
      <c r="B81" s="19">
        <v>313.94</v>
      </c>
      <c r="C81" s="19">
        <v>238828</v>
      </c>
      <c r="D81" s="19">
        <v>2311721.87148</v>
      </c>
      <c r="E81" s="19">
        <v>3717736.5</v>
      </c>
      <c r="F81" s="19">
        <v>317.056</v>
      </c>
      <c r="G81" s="19">
        <v>455641</v>
      </c>
      <c r="H81" s="21">
        <f t="shared" si="123"/>
        <v>1.9078206910412514</v>
      </c>
      <c r="I81" s="19">
        <f t="shared" si="124"/>
        <v>1437.0994398465887</v>
      </c>
      <c r="J81" s="19">
        <v>2635814.62828</v>
      </c>
      <c r="K81" s="23">
        <v>2.0245452845451766</v>
      </c>
      <c r="L81" s="19">
        <f t="shared" si="125"/>
        <v>1301929.2027701656</v>
      </c>
      <c r="M81" s="21">
        <f t="shared" si="126"/>
        <v>1.1401953932254447</v>
      </c>
      <c r="N81" s="19">
        <f t="shared" si="127"/>
        <v>4106.306781042357</v>
      </c>
      <c r="O81" s="19">
        <v>4382350.2</v>
      </c>
      <c r="P81" s="21">
        <f t="shared" si="128"/>
        <v>1.178768371561567</v>
      </c>
      <c r="Q81" s="19">
        <f t="shared" si="129"/>
        <v>13822.006837908762</v>
      </c>
      <c r="R81" s="19">
        <v>308.16</v>
      </c>
      <c r="S81" s="19">
        <v>644128</v>
      </c>
      <c r="T81" s="21">
        <f t="shared" si="130"/>
        <v>1.413674362052581</v>
      </c>
      <c r="U81" s="19">
        <f t="shared" si="131"/>
        <v>2090.2388369678088</v>
      </c>
      <c r="V81" s="19">
        <v>3184608.77437</v>
      </c>
      <c r="W81" s="23">
        <v>2.0013696282479607</v>
      </c>
      <c r="X81" s="19">
        <f t="shared" si="132"/>
        <v>1591214.7008835499</v>
      </c>
      <c r="Y81" s="21">
        <f t="shared" si="133"/>
        <v>1.208206654672114</v>
      </c>
      <c r="Z81" s="19">
        <f t="shared" si="134"/>
        <v>5163.59910722855</v>
      </c>
      <c r="AA81" s="19">
        <v>5698748.6</v>
      </c>
      <c r="AB81" s="21">
        <f t="shared" si="135"/>
        <v>1.300386399973238</v>
      </c>
      <c r="AC81" s="19">
        <f t="shared" si="136"/>
        <v>18492.82385773624</v>
      </c>
      <c r="AD81" s="19">
        <v>309.347</v>
      </c>
      <c r="AE81" s="19">
        <v>703944</v>
      </c>
      <c r="AF81" s="21">
        <f t="shared" si="137"/>
        <v>1.0928635302300165</v>
      </c>
      <c r="AG81" s="19">
        <f t="shared" si="138"/>
        <v>2275.5804969823535</v>
      </c>
      <c r="AH81" s="19">
        <v>3484165.32881</v>
      </c>
      <c r="AI81" s="23">
        <v>1.9630013061472138</v>
      </c>
      <c r="AJ81" s="19">
        <f t="shared" si="139"/>
        <v>1774917.4786074786</v>
      </c>
      <c r="AK81" s="21">
        <f t="shared" si="140"/>
        <v>1.09406384760692</v>
      </c>
      <c r="AL81" s="19">
        <f t="shared" si="141"/>
        <v>5737.626285716295</v>
      </c>
      <c r="AM81" s="19">
        <v>9546544.2</v>
      </c>
      <c r="AN81" s="21">
        <f t="shared" si="142"/>
        <v>1.6752000956841648</v>
      </c>
      <c r="AO81" s="19">
        <f t="shared" si="143"/>
        <v>30860.30961994136</v>
      </c>
    </row>
    <row r="82" spans="1:41" ht="12.75">
      <c r="A82" s="22" t="s">
        <v>95</v>
      </c>
      <c r="B82" s="19">
        <v>538.054</v>
      </c>
      <c r="C82" s="19">
        <v>4730392</v>
      </c>
      <c r="D82" s="19">
        <v>8705453.56853</v>
      </c>
      <c r="E82" s="19">
        <v>56268265.69999999</v>
      </c>
      <c r="F82" s="19">
        <v>539.151</v>
      </c>
      <c r="G82" s="19">
        <v>2097486</v>
      </c>
      <c r="H82" s="21">
        <f t="shared" si="123"/>
        <v>0.44340638154300954</v>
      </c>
      <c r="I82" s="19">
        <f t="shared" si="124"/>
        <v>3890.3498277847953</v>
      </c>
      <c r="J82" s="19">
        <v>9404289.16402</v>
      </c>
      <c r="K82" s="23">
        <v>1.0869344502493106</v>
      </c>
      <c r="L82" s="19">
        <f t="shared" si="125"/>
        <v>8652121.718897523</v>
      </c>
      <c r="M82" s="21">
        <f t="shared" si="126"/>
        <v>1.080275609994208</v>
      </c>
      <c r="N82" s="19">
        <f t="shared" si="127"/>
        <v>16047.67814378073</v>
      </c>
      <c r="O82" s="19">
        <v>53395249.4</v>
      </c>
      <c r="P82" s="21">
        <f t="shared" si="128"/>
        <v>0.9489407348128025</v>
      </c>
      <c r="Q82" s="19">
        <f t="shared" si="129"/>
        <v>99035.7977635208</v>
      </c>
      <c r="R82" s="19">
        <v>532.202</v>
      </c>
      <c r="S82" s="19">
        <v>2719465</v>
      </c>
      <c r="T82" s="21">
        <f t="shared" si="130"/>
        <v>1.2965354715120865</v>
      </c>
      <c r="U82" s="19">
        <f t="shared" si="131"/>
        <v>5109.836114858644</v>
      </c>
      <c r="V82" s="19">
        <v>11455588.387260001</v>
      </c>
      <c r="W82" s="23">
        <v>1.081059603060339</v>
      </c>
      <c r="X82" s="19">
        <f t="shared" si="132"/>
        <v>10596629.783252211</v>
      </c>
      <c r="Y82" s="21">
        <f t="shared" si="133"/>
        <v>1.2181237930335123</v>
      </c>
      <c r="Z82" s="19">
        <f t="shared" si="134"/>
        <v>19910.916876021158</v>
      </c>
      <c r="AA82" s="19">
        <v>61173618.7</v>
      </c>
      <c r="AB82" s="21">
        <f t="shared" si="135"/>
        <v>1.1456753060881855</v>
      </c>
      <c r="AC82" s="19">
        <f t="shared" si="136"/>
        <v>114944.36078782118</v>
      </c>
      <c r="AD82" s="19">
        <v>532.135</v>
      </c>
      <c r="AE82" s="19">
        <v>5267349</v>
      </c>
      <c r="AF82" s="21">
        <f t="shared" si="137"/>
        <v>1.9369063400337934</v>
      </c>
      <c r="AG82" s="19">
        <f t="shared" si="138"/>
        <v>9898.520112377499</v>
      </c>
      <c r="AH82" s="19">
        <v>12598224.918310001</v>
      </c>
      <c r="AI82" s="23">
        <v>1.0917204409082593</v>
      </c>
      <c r="AJ82" s="19">
        <f t="shared" si="139"/>
        <v>11539790.26702924</v>
      </c>
      <c r="AK82" s="21">
        <f t="shared" si="140"/>
        <v>1.0997449011279727</v>
      </c>
      <c r="AL82" s="19">
        <f t="shared" si="141"/>
        <v>21685.832104690053</v>
      </c>
      <c r="AM82" s="19">
        <v>113148124.1</v>
      </c>
      <c r="AN82" s="21">
        <f t="shared" si="142"/>
        <v>1.849622868558534</v>
      </c>
      <c r="AO82" s="19">
        <f t="shared" si="143"/>
        <v>212630.48681255695</v>
      </c>
    </row>
    <row r="83" spans="1:41" ht="12.75">
      <c r="A83" s="22" t="s">
        <v>96</v>
      </c>
      <c r="B83" s="19">
        <v>2496.776</v>
      </c>
      <c r="C83" s="19">
        <v>19398021</v>
      </c>
      <c r="D83" s="19">
        <v>28084257.13543</v>
      </c>
      <c r="E83" s="19">
        <v>193218732.09999996</v>
      </c>
      <c r="F83" s="19">
        <v>2490.714</v>
      </c>
      <c r="G83" s="19">
        <v>13256955</v>
      </c>
      <c r="H83" s="21">
        <f t="shared" si="123"/>
        <v>0.6834179115488122</v>
      </c>
      <c r="I83" s="19">
        <f t="shared" si="124"/>
        <v>5322.552087473712</v>
      </c>
      <c r="J83" s="19">
        <v>26744675.86244</v>
      </c>
      <c r="K83" s="23">
        <v>0.9045941064217718</v>
      </c>
      <c r="L83" s="19">
        <f t="shared" si="125"/>
        <v>29565388.136599414</v>
      </c>
      <c r="M83" s="21">
        <f t="shared" si="126"/>
        <v>0.9523013456781082</v>
      </c>
      <c r="N83" s="19">
        <f t="shared" si="127"/>
        <v>11870.246096741503</v>
      </c>
      <c r="O83" s="19">
        <v>169162417.4</v>
      </c>
      <c r="P83" s="21">
        <f t="shared" si="128"/>
        <v>0.8754969850047993</v>
      </c>
      <c r="Q83" s="19">
        <f t="shared" si="129"/>
        <v>67917.23875161902</v>
      </c>
      <c r="R83" s="19">
        <v>2416.982</v>
      </c>
      <c r="S83" s="19">
        <v>14911151</v>
      </c>
      <c r="T83" s="21">
        <f t="shared" si="130"/>
        <v>1.1247794836747955</v>
      </c>
      <c r="U83" s="19">
        <f t="shared" si="131"/>
        <v>6169.32645754085</v>
      </c>
      <c r="V83" s="19">
        <v>35954242.12392</v>
      </c>
      <c r="W83" s="23">
        <v>0.891771826270837</v>
      </c>
      <c r="X83" s="19">
        <f t="shared" si="132"/>
        <v>40317759.61601243</v>
      </c>
      <c r="Y83" s="21">
        <f t="shared" si="133"/>
        <v>1.3443513882482248</v>
      </c>
      <c r="Z83" s="19">
        <f t="shared" si="134"/>
        <v>16681.034288220777</v>
      </c>
      <c r="AA83" s="19">
        <v>220609743.8</v>
      </c>
      <c r="AB83" s="21">
        <f t="shared" si="135"/>
        <v>1.3041297658826199</v>
      </c>
      <c r="AC83" s="19">
        <f t="shared" si="136"/>
        <v>91274.88073969935</v>
      </c>
      <c r="AD83" s="19">
        <v>2407.23</v>
      </c>
      <c r="AE83" s="19">
        <v>22794204</v>
      </c>
      <c r="AF83" s="21">
        <f t="shared" si="137"/>
        <v>1.528668310045281</v>
      </c>
      <c r="AG83" s="19">
        <f t="shared" si="138"/>
        <v>9469.059458381626</v>
      </c>
      <c r="AH83" s="19">
        <v>39872770.57760001</v>
      </c>
      <c r="AI83" s="23">
        <v>0.9031558954252511</v>
      </c>
      <c r="AJ83" s="19">
        <f t="shared" si="139"/>
        <v>44148270.28153972</v>
      </c>
      <c r="AK83" s="21">
        <f t="shared" si="140"/>
        <v>1.108986540174436</v>
      </c>
      <c r="AL83" s="19">
        <f t="shared" si="141"/>
        <v>18339.86377767796</v>
      </c>
      <c r="AM83" s="19">
        <v>274684954</v>
      </c>
      <c r="AN83" s="21">
        <f t="shared" si="142"/>
        <v>1.2451170527128819</v>
      </c>
      <c r="AO83" s="19">
        <f t="shared" si="143"/>
        <v>114108.31287413333</v>
      </c>
    </row>
    <row r="84" spans="1:41" ht="12.75">
      <c r="A84" s="22" t="s">
        <v>97</v>
      </c>
      <c r="B84" s="19">
        <v>1117.03</v>
      </c>
      <c r="C84" s="19">
        <v>5088354</v>
      </c>
      <c r="D84" s="19">
        <v>16560064.897289999</v>
      </c>
      <c r="E84" s="19">
        <v>44947321.2</v>
      </c>
      <c r="F84" s="19">
        <v>1116.974</v>
      </c>
      <c r="G84" s="19">
        <v>4425504</v>
      </c>
      <c r="H84" s="21">
        <f t="shared" si="123"/>
        <v>0.8697319408201551</v>
      </c>
      <c r="I84" s="19">
        <f t="shared" si="124"/>
        <v>3962.047460370609</v>
      </c>
      <c r="J84" s="19">
        <v>17344638.75175</v>
      </c>
      <c r="K84" s="23">
        <v>1.1766392129810654</v>
      </c>
      <c r="L84" s="19">
        <f t="shared" si="125"/>
        <v>14740830.120565692</v>
      </c>
      <c r="M84" s="21">
        <f t="shared" si="126"/>
        <v>1.0473774625477703</v>
      </c>
      <c r="N84" s="19">
        <f t="shared" si="127"/>
        <v>13197.111231385594</v>
      </c>
      <c r="O84" s="19">
        <v>49696225.199999996</v>
      </c>
      <c r="P84" s="21">
        <f t="shared" si="128"/>
        <v>1.1056548838332103</v>
      </c>
      <c r="Q84" s="19">
        <f t="shared" si="129"/>
        <v>44491.83705260821</v>
      </c>
      <c r="R84" s="19">
        <v>1105.659</v>
      </c>
      <c r="S84" s="19">
        <v>3106095</v>
      </c>
      <c r="T84" s="21">
        <f t="shared" si="130"/>
        <v>0.7018624319399553</v>
      </c>
      <c r="U84" s="19">
        <f t="shared" si="131"/>
        <v>2809.270308476664</v>
      </c>
      <c r="V84" s="19">
        <v>21469120.993189998</v>
      </c>
      <c r="W84" s="23">
        <v>1.1846428193460918</v>
      </c>
      <c r="X84" s="19">
        <f t="shared" si="132"/>
        <v>18122864.244465422</v>
      </c>
      <c r="Y84" s="21">
        <f t="shared" si="133"/>
        <v>1.237795799640039</v>
      </c>
      <c r="Z84" s="19">
        <f t="shared" si="134"/>
        <v>16391.006851538692</v>
      </c>
      <c r="AA84" s="19">
        <v>41710611</v>
      </c>
      <c r="AB84" s="21">
        <f t="shared" si="135"/>
        <v>0.8393114533777508</v>
      </c>
      <c r="AC84" s="19">
        <f t="shared" si="136"/>
        <v>37724.66103925351</v>
      </c>
      <c r="AD84" s="19">
        <v>1099.396</v>
      </c>
      <c r="AE84" s="19">
        <v>6442541</v>
      </c>
      <c r="AF84" s="21">
        <f t="shared" si="137"/>
        <v>2.074160964168836</v>
      </c>
      <c r="AG84" s="19">
        <f t="shared" si="138"/>
        <v>5860.073167448309</v>
      </c>
      <c r="AH84" s="19">
        <v>23374676.956380002</v>
      </c>
      <c r="AI84" s="23">
        <v>1.0765942019994816</v>
      </c>
      <c r="AJ84" s="19">
        <f t="shared" si="139"/>
        <v>21711687.57268791</v>
      </c>
      <c r="AK84" s="21">
        <f t="shared" si="140"/>
        <v>1.0887579870547306</v>
      </c>
      <c r="AL84" s="19">
        <f t="shared" si="141"/>
        <v>19748.74164785747</v>
      </c>
      <c r="AM84" s="19">
        <v>101991016.80000003</v>
      </c>
      <c r="AN84" s="21">
        <f t="shared" si="142"/>
        <v>2.4452055329517957</v>
      </c>
      <c r="AO84" s="19">
        <f t="shared" si="143"/>
        <v>92770.04537036704</v>
      </c>
    </row>
    <row r="85" spans="1:41" ht="12.75">
      <c r="A85" s="22" t="s">
        <v>98</v>
      </c>
      <c r="B85" s="19">
        <v>2889.785</v>
      </c>
      <c r="C85" s="19">
        <v>105536408</v>
      </c>
      <c r="D85" s="19">
        <v>101261239.90649</v>
      </c>
      <c r="E85" s="19">
        <v>720132440.2999998</v>
      </c>
      <c r="F85" s="19">
        <v>2893.926</v>
      </c>
      <c r="G85" s="19">
        <v>139368849</v>
      </c>
      <c r="H85" s="21">
        <f t="shared" si="123"/>
        <v>1.3205760139192912</v>
      </c>
      <c r="I85" s="19">
        <f t="shared" si="124"/>
        <v>48159.09218134811</v>
      </c>
      <c r="J85" s="19">
        <v>86241010.70001</v>
      </c>
      <c r="K85" s="23">
        <v>1.4334095501524269</v>
      </c>
      <c r="L85" s="19">
        <f t="shared" si="125"/>
        <v>60164947.757491395</v>
      </c>
      <c r="M85" s="21">
        <f t="shared" si="126"/>
        <v>0.8516685237080794</v>
      </c>
      <c r="N85" s="19">
        <f t="shared" si="127"/>
        <v>20790.078169756725</v>
      </c>
      <c r="O85" s="19">
        <v>718078972.3</v>
      </c>
      <c r="P85" s="21">
        <f t="shared" si="128"/>
        <v>0.9971484856325256</v>
      </c>
      <c r="Q85" s="19">
        <f t="shared" si="129"/>
        <v>248133.1493272461</v>
      </c>
      <c r="R85" s="19">
        <v>2829.125</v>
      </c>
      <c r="S85" s="19">
        <v>72236255</v>
      </c>
      <c r="T85" s="21">
        <f t="shared" si="130"/>
        <v>0.518309905824077</v>
      </c>
      <c r="U85" s="19">
        <f t="shared" si="131"/>
        <v>25533.072946582422</v>
      </c>
      <c r="V85" s="19">
        <v>110293544.19283003</v>
      </c>
      <c r="W85" s="23">
        <v>1.4148288027476597</v>
      </c>
      <c r="X85" s="19">
        <f t="shared" si="132"/>
        <v>77955399.25299451</v>
      </c>
      <c r="Y85" s="21">
        <f t="shared" si="133"/>
        <v>1.278899021446849</v>
      </c>
      <c r="Z85" s="19">
        <f t="shared" si="134"/>
        <v>27554.597005432603</v>
      </c>
      <c r="AA85" s="19">
        <v>801184288.9</v>
      </c>
      <c r="AB85" s="21">
        <f t="shared" si="135"/>
        <v>1.115732836924349</v>
      </c>
      <c r="AC85" s="19">
        <f t="shared" si="136"/>
        <v>283191.5482348783</v>
      </c>
      <c r="AD85" s="19">
        <v>2838.396</v>
      </c>
      <c r="AE85" s="19">
        <v>79744047</v>
      </c>
      <c r="AF85" s="21">
        <f t="shared" si="137"/>
        <v>1.103933848730115</v>
      </c>
      <c r="AG85" s="19">
        <f t="shared" si="138"/>
        <v>28094.757391146264</v>
      </c>
      <c r="AH85" s="19">
        <v>117908105.38128999</v>
      </c>
      <c r="AI85" s="23">
        <v>1.4028900200965773</v>
      </c>
      <c r="AJ85" s="19">
        <f t="shared" si="139"/>
        <v>84046577.91576064</v>
      </c>
      <c r="AK85" s="21">
        <f t="shared" si="140"/>
        <v>1.0690390470646873</v>
      </c>
      <c r="AL85" s="19">
        <f t="shared" si="141"/>
        <v>29610.58919043031</v>
      </c>
      <c r="AM85" s="19">
        <v>944521048.8</v>
      </c>
      <c r="AN85" s="21">
        <f t="shared" si="142"/>
        <v>1.1789061042332678</v>
      </c>
      <c r="AO85" s="19">
        <f t="shared" si="143"/>
        <v>332765.77644556994</v>
      </c>
    </row>
    <row r="86" spans="1:41" ht="12.75">
      <c r="A86" s="22" t="s">
        <v>99</v>
      </c>
      <c r="B86" s="19">
        <v>2505.577</v>
      </c>
      <c r="C86" s="19">
        <v>67795289</v>
      </c>
      <c r="D86" s="19">
        <v>51535324.462929994</v>
      </c>
      <c r="E86" s="19">
        <v>397978267.7</v>
      </c>
      <c r="F86" s="19">
        <v>2502.691</v>
      </c>
      <c r="G86" s="19">
        <v>47676141</v>
      </c>
      <c r="H86" s="21">
        <f t="shared" si="123"/>
        <v>0.7032367839010171</v>
      </c>
      <c r="I86" s="19">
        <f t="shared" si="124"/>
        <v>19049.951032708395</v>
      </c>
      <c r="J86" s="19">
        <v>54090828.17539</v>
      </c>
      <c r="K86" s="23">
        <v>1.2259016964778469</v>
      </c>
      <c r="L86" s="19">
        <f t="shared" si="125"/>
        <v>44123299.878611</v>
      </c>
      <c r="M86" s="21">
        <f t="shared" si="126"/>
        <v>1.049587418709243</v>
      </c>
      <c r="N86" s="19">
        <f t="shared" si="127"/>
        <v>17630.34265061528</v>
      </c>
      <c r="O86" s="19">
        <v>416372984.6</v>
      </c>
      <c r="P86" s="21">
        <f t="shared" si="128"/>
        <v>1.0462204054666275</v>
      </c>
      <c r="Q86" s="19">
        <f t="shared" si="129"/>
        <v>166370.11305031268</v>
      </c>
      <c r="R86" s="19">
        <v>2427.9</v>
      </c>
      <c r="S86" s="19">
        <v>35931726</v>
      </c>
      <c r="T86" s="21">
        <f t="shared" si="130"/>
        <v>0.7536626338948028</v>
      </c>
      <c r="U86" s="19">
        <f t="shared" si="131"/>
        <v>14799.508216977634</v>
      </c>
      <c r="V86" s="19">
        <v>60014372.53489002</v>
      </c>
      <c r="W86" s="23">
        <v>1.2216281692604083</v>
      </c>
      <c r="X86" s="19">
        <f t="shared" si="132"/>
        <v>49126546.06779705</v>
      </c>
      <c r="Y86" s="21">
        <f t="shared" si="133"/>
        <v>1.1095110679446962</v>
      </c>
      <c r="Z86" s="19">
        <f t="shared" si="134"/>
        <v>20234.17194604269</v>
      </c>
      <c r="AA86" s="19">
        <v>460154966.1</v>
      </c>
      <c r="AB86" s="21">
        <f t="shared" si="135"/>
        <v>1.1051508698194248</v>
      </c>
      <c r="AC86" s="19">
        <f t="shared" si="136"/>
        <v>189527.97318670456</v>
      </c>
      <c r="AD86" s="19">
        <v>2424.355</v>
      </c>
      <c r="AE86" s="19">
        <v>51733196</v>
      </c>
      <c r="AF86" s="21">
        <f t="shared" si="137"/>
        <v>1.4397637341440264</v>
      </c>
      <c r="AG86" s="19">
        <f t="shared" si="138"/>
        <v>21338.952422396884</v>
      </c>
      <c r="AH86" s="19">
        <v>69799315.26915002</v>
      </c>
      <c r="AI86" s="23">
        <v>1.220137663378231</v>
      </c>
      <c r="AJ86" s="19">
        <f t="shared" si="139"/>
        <v>57206098.42982357</v>
      </c>
      <c r="AK86" s="21">
        <f t="shared" si="140"/>
        <v>1.1630433231401598</v>
      </c>
      <c r="AL86" s="19">
        <f t="shared" si="141"/>
        <v>23596.419843555737</v>
      </c>
      <c r="AM86" s="19">
        <v>611562930.7</v>
      </c>
      <c r="AN86" s="21">
        <f t="shared" si="142"/>
        <v>1.3290369022489184</v>
      </c>
      <c r="AO86" s="19">
        <f t="shared" si="143"/>
        <v>252257.9946831219</v>
      </c>
    </row>
    <row r="87" spans="1:41" ht="12.75">
      <c r="A87" s="22" t="s">
        <v>100</v>
      </c>
      <c r="B87" s="19">
        <v>2821.859</v>
      </c>
      <c r="C87" s="19">
        <v>28899972</v>
      </c>
      <c r="D87" s="19">
        <v>66019863.89273998</v>
      </c>
      <c r="E87" s="19">
        <v>418436546.1000001</v>
      </c>
      <c r="F87" s="19">
        <v>2820.636</v>
      </c>
      <c r="G87" s="19">
        <v>22122202</v>
      </c>
      <c r="H87" s="21">
        <f t="shared" si="123"/>
        <v>0.7654748592836007</v>
      </c>
      <c r="I87" s="19">
        <f t="shared" si="124"/>
        <v>7842.983639150887</v>
      </c>
      <c r="J87" s="19">
        <v>46701294.90794999</v>
      </c>
      <c r="K87" s="23">
        <v>0.9100420620451855</v>
      </c>
      <c r="L87" s="19">
        <f t="shared" si="125"/>
        <v>51317732.28480858</v>
      </c>
      <c r="M87" s="21">
        <f t="shared" si="126"/>
        <v>0.7073824778527845</v>
      </c>
      <c r="N87" s="19">
        <f t="shared" si="127"/>
        <v>18193.67415179009</v>
      </c>
      <c r="O87" s="19">
        <v>340592031.6999999</v>
      </c>
      <c r="P87" s="21">
        <f t="shared" si="128"/>
        <v>0.8139633951060372</v>
      </c>
      <c r="Q87" s="19">
        <f t="shared" si="129"/>
        <v>120750.08320818422</v>
      </c>
      <c r="R87" s="19">
        <v>2761.601</v>
      </c>
      <c r="S87" s="19">
        <v>26057097</v>
      </c>
      <c r="T87" s="21">
        <f t="shared" si="130"/>
        <v>1.177870855713188</v>
      </c>
      <c r="U87" s="19">
        <f t="shared" si="131"/>
        <v>9435.503897920084</v>
      </c>
      <c r="V87" s="19">
        <v>61535704.59110999</v>
      </c>
      <c r="W87" s="23">
        <v>0.8945137616483605</v>
      </c>
      <c r="X87" s="19">
        <f t="shared" si="132"/>
        <v>68792350.91667612</v>
      </c>
      <c r="Y87" s="21">
        <f t="shared" si="133"/>
        <v>1.3176445045560123</v>
      </c>
      <c r="Z87" s="19">
        <f t="shared" si="134"/>
        <v>24910.31503706586</v>
      </c>
      <c r="AA87" s="19">
        <v>416738800.79999995</v>
      </c>
      <c r="AB87" s="21">
        <f t="shared" si="135"/>
        <v>1.2235717868087752</v>
      </c>
      <c r="AC87" s="19">
        <f t="shared" si="136"/>
        <v>150904.7834209214</v>
      </c>
      <c r="AD87" s="19">
        <v>2750.829</v>
      </c>
      <c r="AE87" s="19">
        <v>35770751</v>
      </c>
      <c r="AF87" s="21">
        <f t="shared" si="137"/>
        <v>1.3727834301725936</v>
      </c>
      <c r="AG87" s="19">
        <f t="shared" si="138"/>
        <v>13003.625816072172</v>
      </c>
      <c r="AH87" s="19">
        <v>70085248.05915</v>
      </c>
      <c r="AI87" s="23">
        <v>0.8915862546019367</v>
      </c>
      <c r="AJ87" s="19">
        <f t="shared" si="139"/>
        <v>78607367.14749007</v>
      </c>
      <c r="AK87" s="21">
        <f t="shared" si="140"/>
        <v>1.1389363057569533</v>
      </c>
      <c r="AL87" s="19">
        <f t="shared" si="141"/>
        <v>28575.88281477695</v>
      </c>
      <c r="AM87" s="19">
        <v>618405842.6000001</v>
      </c>
      <c r="AN87" s="21">
        <f t="shared" si="142"/>
        <v>1.4839171236584319</v>
      </c>
      <c r="AO87" s="19">
        <f t="shared" si="143"/>
        <v>224807.08273760387</v>
      </c>
    </row>
    <row r="88" spans="1:41" ht="12.75">
      <c r="A88" s="22" t="s">
        <v>101</v>
      </c>
      <c r="B88" s="19">
        <v>2639.857</v>
      </c>
      <c r="C88" s="19">
        <v>44747139</v>
      </c>
      <c r="D88" s="19">
        <v>60194087.72722001</v>
      </c>
      <c r="E88" s="19">
        <v>508351621.00000006</v>
      </c>
      <c r="F88" s="19">
        <v>2649.871</v>
      </c>
      <c r="G88" s="19">
        <v>29035555</v>
      </c>
      <c r="H88" s="21">
        <f t="shared" si="123"/>
        <v>0.6488807027416882</v>
      </c>
      <c r="I88" s="19">
        <f t="shared" si="124"/>
        <v>10957.346602910104</v>
      </c>
      <c r="J88" s="19">
        <v>57768705.451790005</v>
      </c>
      <c r="K88" s="23">
        <v>0.9453824013997303</v>
      </c>
      <c r="L88" s="19">
        <f t="shared" si="125"/>
        <v>61106178.16267559</v>
      </c>
      <c r="M88" s="21">
        <f t="shared" si="126"/>
        <v>0.9597073007166245</v>
      </c>
      <c r="N88" s="19">
        <f t="shared" si="127"/>
        <v>23060.05770193175</v>
      </c>
      <c r="O88" s="19">
        <v>401067807.5</v>
      </c>
      <c r="P88" s="21">
        <f t="shared" si="128"/>
        <v>0.7889574674927612</v>
      </c>
      <c r="Q88" s="19">
        <f t="shared" si="129"/>
        <v>151353.7102372153</v>
      </c>
      <c r="R88" s="19">
        <v>2666.407</v>
      </c>
      <c r="S88" s="19">
        <v>32150993</v>
      </c>
      <c r="T88" s="21">
        <f t="shared" si="130"/>
        <v>1.1072973463052453</v>
      </c>
      <c r="U88" s="19">
        <f t="shared" si="131"/>
        <v>12057.796502934472</v>
      </c>
      <c r="V88" s="19">
        <v>69612218.75224</v>
      </c>
      <c r="W88" s="23">
        <v>0.9390584376853448</v>
      </c>
      <c r="X88" s="19">
        <f t="shared" si="132"/>
        <v>74129804.8754292</v>
      </c>
      <c r="Y88" s="21">
        <f t="shared" si="133"/>
        <v>1.2050160758809771</v>
      </c>
      <c r="Z88" s="19">
        <f t="shared" si="134"/>
        <v>27801.383988051784</v>
      </c>
      <c r="AA88" s="19">
        <v>481984897.7</v>
      </c>
      <c r="AB88" s="21">
        <f t="shared" si="135"/>
        <v>1.2017541390429347</v>
      </c>
      <c r="AC88" s="19">
        <f t="shared" si="136"/>
        <v>180761.93833124498</v>
      </c>
      <c r="AD88" s="19">
        <v>2686.863</v>
      </c>
      <c r="AE88" s="19">
        <v>39135640</v>
      </c>
      <c r="AF88" s="21">
        <f t="shared" si="137"/>
        <v>1.2172451407643925</v>
      </c>
      <c r="AG88" s="19">
        <f t="shared" si="138"/>
        <v>14565.550978966923</v>
      </c>
      <c r="AH88" s="19">
        <v>79266366.72928</v>
      </c>
      <c r="AI88" s="23">
        <v>0.9483613039917718</v>
      </c>
      <c r="AJ88" s="19">
        <f t="shared" si="139"/>
        <v>83582455.75355923</v>
      </c>
      <c r="AK88" s="21">
        <f t="shared" si="140"/>
        <v>1.1386846756228315</v>
      </c>
      <c r="AL88" s="19">
        <f t="shared" si="141"/>
        <v>31107.82192972222</v>
      </c>
      <c r="AM88" s="19">
        <v>452238370.7</v>
      </c>
      <c r="AN88" s="21">
        <f t="shared" si="142"/>
        <v>0.9382832799493336</v>
      </c>
      <c r="AO88" s="19">
        <f t="shared" si="143"/>
        <v>168314.63706932584</v>
      </c>
    </row>
    <row r="89" spans="1:41" ht="12.75">
      <c r="A89" s="22" t="s">
        <v>102</v>
      </c>
      <c r="B89" s="19">
        <v>2014.135</v>
      </c>
      <c r="C89" s="19">
        <v>37025867</v>
      </c>
      <c r="D89" s="19">
        <v>35065406.583840005</v>
      </c>
      <c r="E89" s="19">
        <v>192155112</v>
      </c>
      <c r="F89" s="19">
        <v>2012.092</v>
      </c>
      <c r="G89" s="19">
        <v>27158827</v>
      </c>
      <c r="H89" s="21">
        <f t="shared" si="123"/>
        <v>0.7335095488783557</v>
      </c>
      <c r="I89" s="19">
        <f t="shared" si="124"/>
        <v>13497.805766336727</v>
      </c>
      <c r="J89" s="19">
        <v>33406862.959349997</v>
      </c>
      <c r="K89" s="23">
        <v>0.8989167576788379</v>
      </c>
      <c r="L89" s="19">
        <f t="shared" si="125"/>
        <v>37163466.66582613</v>
      </c>
      <c r="M89" s="21">
        <f t="shared" si="126"/>
        <v>0.9527014289560711</v>
      </c>
      <c r="N89" s="19">
        <f t="shared" si="127"/>
        <v>18470.063330019762</v>
      </c>
      <c r="O89" s="19">
        <v>191011984.20000002</v>
      </c>
      <c r="P89" s="21">
        <f t="shared" si="128"/>
        <v>0.994051015410925</v>
      </c>
      <c r="Q89" s="19">
        <f t="shared" si="129"/>
        <v>94932.03302831083</v>
      </c>
      <c r="R89" s="19">
        <v>1976.345</v>
      </c>
      <c r="S89" s="19">
        <v>35319655</v>
      </c>
      <c r="T89" s="21">
        <f t="shared" si="130"/>
        <v>1.300485289736556</v>
      </c>
      <c r="U89" s="19">
        <f t="shared" si="131"/>
        <v>17871.199107443284</v>
      </c>
      <c r="V89" s="19">
        <v>42524833.79677001</v>
      </c>
      <c r="W89" s="23">
        <v>0.8877493037551526</v>
      </c>
      <c r="X89" s="19">
        <f t="shared" si="132"/>
        <v>47901849.78674863</v>
      </c>
      <c r="Y89" s="21">
        <f t="shared" si="133"/>
        <v>1.2729370563322542</v>
      </c>
      <c r="Z89" s="19">
        <f t="shared" si="134"/>
        <v>24237.595048814164</v>
      </c>
      <c r="AA89" s="19">
        <v>216333075</v>
      </c>
      <c r="AB89" s="21">
        <f t="shared" si="135"/>
        <v>1.1325628384315793</v>
      </c>
      <c r="AC89" s="19">
        <f t="shared" si="136"/>
        <v>109461.18972143022</v>
      </c>
      <c r="AD89" s="19">
        <v>1974.82</v>
      </c>
      <c r="AE89" s="19">
        <v>38273248</v>
      </c>
      <c r="AF89" s="21">
        <f t="shared" si="137"/>
        <v>1.0836246277037531</v>
      </c>
      <c r="AG89" s="19">
        <f t="shared" si="138"/>
        <v>19380.62608237713</v>
      </c>
      <c r="AH89" s="19">
        <v>48192252.52367</v>
      </c>
      <c r="AI89" s="23">
        <v>0.8916282214244176</v>
      </c>
      <c r="AJ89" s="19">
        <f t="shared" si="139"/>
        <v>54049716.42405019</v>
      </c>
      <c r="AK89" s="21">
        <f t="shared" si="140"/>
        <v>1.133273154081803</v>
      </c>
      <c r="AL89" s="19">
        <f t="shared" si="141"/>
        <v>27369.43945476053</v>
      </c>
      <c r="AM89" s="19">
        <v>617350210.3</v>
      </c>
      <c r="AN89" s="21">
        <f t="shared" si="142"/>
        <v>2.8537023767632386</v>
      </c>
      <c r="AO89" s="19">
        <f t="shared" si="143"/>
        <v>312610.87607984524</v>
      </c>
    </row>
    <row r="90" spans="1:41" ht="12.75">
      <c r="A90" s="22" t="s">
        <v>103</v>
      </c>
      <c r="B90" s="19">
        <v>1038.508</v>
      </c>
      <c r="C90" s="19">
        <v>17957076</v>
      </c>
      <c r="D90" s="19">
        <v>19734850.055789996</v>
      </c>
      <c r="E90" s="19">
        <v>136406437.1</v>
      </c>
      <c r="F90" s="19">
        <v>1043.759</v>
      </c>
      <c r="G90" s="19">
        <v>14962332</v>
      </c>
      <c r="H90" s="21">
        <f t="shared" si="123"/>
        <v>0.8332276368379796</v>
      </c>
      <c r="I90" s="19">
        <f t="shared" si="124"/>
        <v>14335.044775661814</v>
      </c>
      <c r="J90" s="19">
        <v>21043913.37902</v>
      </c>
      <c r="K90" s="23">
        <v>1.367120923773724</v>
      </c>
      <c r="L90" s="19">
        <f t="shared" si="125"/>
        <v>15392869.067449836</v>
      </c>
      <c r="M90" s="21">
        <f t="shared" si="126"/>
        <v>1.0663325700235529</v>
      </c>
      <c r="N90" s="19">
        <f t="shared" si="127"/>
        <v>14747.531822432033</v>
      </c>
      <c r="O90" s="19">
        <v>135816357.8</v>
      </c>
      <c r="P90" s="21">
        <f t="shared" si="128"/>
        <v>0.9956741095761676</v>
      </c>
      <c r="Q90" s="19">
        <f t="shared" si="129"/>
        <v>130122.33456190559</v>
      </c>
      <c r="R90" s="19">
        <v>1046.685</v>
      </c>
      <c r="S90" s="19">
        <v>18316001</v>
      </c>
      <c r="T90" s="21">
        <f t="shared" si="130"/>
        <v>1.2241407956994939</v>
      </c>
      <c r="U90" s="19">
        <f t="shared" si="131"/>
        <v>17499.057500585182</v>
      </c>
      <c r="V90" s="19">
        <v>25124944.96593</v>
      </c>
      <c r="W90" s="23">
        <v>1.3403525998316395</v>
      </c>
      <c r="X90" s="19">
        <f t="shared" si="132"/>
        <v>18745026.472202852</v>
      </c>
      <c r="Y90" s="21">
        <f t="shared" si="133"/>
        <v>1.1939293093165189</v>
      </c>
      <c r="Z90" s="19">
        <f t="shared" si="134"/>
        <v>17908.947268951837</v>
      </c>
      <c r="AA90" s="19">
        <v>161393486</v>
      </c>
      <c r="AB90" s="21">
        <f t="shared" si="135"/>
        <v>1.1883214114581417</v>
      </c>
      <c r="AC90" s="19">
        <f t="shared" si="136"/>
        <v>154194.8972231378</v>
      </c>
      <c r="AD90" s="19">
        <v>1057.748</v>
      </c>
      <c r="AE90" s="19">
        <v>27488481</v>
      </c>
      <c r="AF90" s="21">
        <f t="shared" si="137"/>
        <v>1.5007905382839846</v>
      </c>
      <c r="AG90" s="19">
        <f t="shared" si="138"/>
        <v>25987.740936404512</v>
      </c>
      <c r="AH90" s="19">
        <v>27498839.50298</v>
      </c>
      <c r="AI90" s="23">
        <v>1.341964334897721</v>
      </c>
      <c r="AJ90" s="19">
        <f t="shared" si="139"/>
        <v>20491483.110149756</v>
      </c>
      <c r="AK90" s="21">
        <f t="shared" si="140"/>
        <v>1.094483571616537</v>
      </c>
      <c r="AL90" s="19">
        <f t="shared" si="141"/>
        <v>19372.74578647254</v>
      </c>
      <c r="AM90" s="19">
        <v>206230160.10000002</v>
      </c>
      <c r="AN90" s="21">
        <f t="shared" si="142"/>
        <v>1.277809688676035</v>
      </c>
      <c r="AO90" s="19">
        <f t="shared" si="143"/>
        <v>194970.9761682367</v>
      </c>
    </row>
    <row r="91" spans="1:44" s="17" customFormat="1" ht="22.5">
      <c r="A91" s="18" t="s">
        <v>104</v>
      </c>
      <c r="B91" s="14"/>
      <c r="C91" s="14"/>
      <c r="D91" s="14"/>
      <c r="E91" s="14"/>
      <c r="F91" s="14"/>
      <c r="G91" s="14"/>
      <c r="H91" s="15"/>
      <c r="I91" s="14"/>
      <c r="J91" s="14"/>
      <c r="K91" s="16"/>
      <c r="L91" s="14"/>
      <c r="M91" s="15"/>
      <c r="N91" s="14"/>
      <c r="O91" s="14"/>
      <c r="P91" s="15"/>
      <c r="Q91" s="14"/>
      <c r="R91" s="14"/>
      <c r="S91" s="14"/>
      <c r="T91" s="15"/>
      <c r="U91" s="14"/>
      <c r="V91" s="14"/>
      <c r="W91" s="16"/>
      <c r="X91" s="14"/>
      <c r="Y91" s="15"/>
      <c r="Z91" s="14"/>
      <c r="AA91" s="14"/>
      <c r="AB91" s="15"/>
      <c r="AC91" s="14"/>
      <c r="AD91" s="14"/>
      <c r="AE91" s="14"/>
      <c r="AF91" s="15"/>
      <c r="AG91" s="14"/>
      <c r="AH91" s="14"/>
      <c r="AI91" s="16"/>
      <c r="AJ91" s="14"/>
      <c r="AK91" s="15"/>
      <c r="AL91" s="14"/>
      <c r="AM91" s="14"/>
      <c r="AN91" s="15"/>
      <c r="AO91" s="14"/>
      <c r="AR91"/>
    </row>
    <row r="92" spans="1:41" ht="12.75">
      <c r="A92" s="22" t="s">
        <v>105</v>
      </c>
      <c r="B92" s="19">
        <v>949.753</v>
      </c>
      <c r="C92" s="19">
        <v>55969954</v>
      </c>
      <c r="D92" s="19">
        <v>26053830.67728</v>
      </c>
      <c r="E92" s="19">
        <v>112538336.5</v>
      </c>
      <c r="F92" s="19">
        <v>949.347</v>
      </c>
      <c r="G92" s="19">
        <v>88073681</v>
      </c>
      <c r="H92" s="21">
        <f aca="true" t="shared" si="144" ref="H92:H100">G92/C92</f>
        <v>1.5735885900495827</v>
      </c>
      <c r="I92" s="19">
        <f aca="true" t="shared" si="145" ref="I92:I100">G92/F92</f>
        <v>92772.90706138009</v>
      </c>
      <c r="J92" s="19">
        <v>25289857.207530007</v>
      </c>
      <c r="K92" s="23">
        <v>4.529236771629795</v>
      </c>
      <c r="L92" s="19">
        <f aca="true" t="shared" si="146" ref="L92:L100">J92/K92</f>
        <v>5583690.692864736</v>
      </c>
      <c r="M92" s="21">
        <f aca="true" t="shared" si="147" ref="M92:M100">J92/D92</f>
        <v>0.970677115422562</v>
      </c>
      <c r="N92" s="19">
        <f aca="true" t="shared" si="148" ref="N92:N100">L92/F92</f>
        <v>5881.611984727118</v>
      </c>
      <c r="O92" s="19">
        <v>128165405.10000001</v>
      </c>
      <c r="P92" s="21">
        <f aca="true" t="shared" si="149" ref="P92:P100">IF(E92&gt;0,O92/E92,0)</f>
        <v>1.1388599572910874</v>
      </c>
      <c r="Q92" s="19">
        <f aca="true" t="shared" si="150" ref="Q92:Q100">O92/F92</f>
        <v>135003.7500513511</v>
      </c>
      <c r="R92" s="19">
        <v>958.021</v>
      </c>
      <c r="S92" s="19">
        <v>26714442</v>
      </c>
      <c r="T92" s="21">
        <f aca="true" t="shared" si="151" ref="T92:T100">S92/G92</f>
        <v>0.30331924017119255</v>
      </c>
      <c r="U92" s="19">
        <f aca="true" t="shared" si="152" ref="U92:U100">S92/R92</f>
        <v>27885.02757246449</v>
      </c>
      <c r="V92" s="19">
        <v>31183811.270090006</v>
      </c>
      <c r="W92" s="23">
        <v>4.35114824206361</v>
      </c>
      <c r="X92" s="19">
        <f aca="true" t="shared" si="153" ref="X92:X100">V92/W92</f>
        <v>7166800.470879964</v>
      </c>
      <c r="Y92" s="21">
        <f aca="true" t="shared" si="154" ref="Y92:Y100">V92/J92</f>
        <v>1.2330560435432227</v>
      </c>
      <c r="Z92" s="19">
        <f aca="true" t="shared" si="155" ref="Z92:Z100">X92/R92</f>
        <v>7480.83859422702</v>
      </c>
      <c r="AA92" s="19">
        <v>141602437.6</v>
      </c>
      <c r="AB92" s="21">
        <f aca="true" t="shared" si="156" ref="AB92:AB100">AA92/O92</f>
        <v>1.1048413375630954</v>
      </c>
      <c r="AC92" s="19">
        <f aca="true" t="shared" si="157" ref="AC92:AC100">AA92/R92</f>
        <v>147807.2376284027</v>
      </c>
      <c r="AD92" s="19">
        <v>955.859</v>
      </c>
      <c r="AE92" s="19">
        <v>29719290</v>
      </c>
      <c r="AF92" s="21">
        <f aca="true" t="shared" si="158" ref="AF92:AF100">AE92/S92</f>
        <v>1.1124802831367393</v>
      </c>
      <c r="AG92" s="19">
        <f aca="true" t="shared" si="159" ref="AG92:AG100">AE92/AD92</f>
        <v>31091.70913283235</v>
      </c>
      <c r="AH92" s="19">
        <v>36604057.707909994</v>
      </c>
      <c r="AI92" s="23">
        <v>4.267310465986009</v>
      </c>
      <c r="AJ92" s="19">
        <f aca="true" t="shared" si="160" ref="AJ92:AJ100">AH92/AI92</f>
        <v>8577781.719814995</v>
      </c>
      <c r="AK92" s="21">
        <f aca="true" t="shared" si="161" ref="AK92:AK100">AH92/V92</f>
        <v>1.1738160352137208</v>
      </c>
      <c r="AL92" s="19">
        <f aca="true" t="shared" si="162" ref="AL92:AL100">AJ92/AD92</f>
        <v>8973.898576897842</v>
      </c>
      <c r="AM92" s="19">
        <v>150531966.10000002</v>
      </c>
      <c r="AN92" s="21">
        <f aca="true" t="shared" si="163" ref="AN92:AN100">AM92/AA92</f>
        <v>1.0630605563812698</v>
      </c>
      <c r="AO92" s="19">
        <f aca="true" t="shared" si="164" ref="AO92:AO100">AM92/AD92</f>
        <v>157483.4427462628</v>
      </c>
    </row>
    <row r="93" spans="1:44" ht="12.75">
      <c r="A93" s="22" t="s">
        <v>106</v>
      </c>
      <c r="B93" s="19">
        <v>343.539</v>
      </c>
      <c r="C93" s="19">
        <v>7004312</v>
      </c>
      <c r="D93" s="19">
        <v>10386020.575970002</v>
      </c>
      <c r="E93" s="19">
        <v>48886338.099999994</v>
      </c>
      <c r="F93" s="19">
        <v>342.245</v>
      </c>
      <c r="G93" s="19">
        <v>12154373</v>
      </c>
      <c r="H93" s="21">
        <f t="shared" si="144"/>
        <v>1.7352700736346411</v>
      </c>
      <c r="I93" s="19">
        <f t="shared" si="145"/>
        <v>35513.6612660521</v>
      </c>
      <c r="J93" s="19">
        <v>12138333.229960002</v>
      </c>
      <c r="K93" s="23">
        <v>3.3851352396487284</v>
      </c>
      <c r="L93" s="19">
        <f t="shared" si="146"/>
        <v>3585774.975188165</v>
      </c>
      <c r="M93" s="21">
        <f t="shared" si="147"/>
        <v>1.168718388450366</v>
      </c>
      <c r="N93" s="19">
        <f t="shared" si="148"/>
        <v>10477.216541331984</v>
      </c>
      <c r="O93" s="19">
        <v>55146393.300000004</v>
      </c>
      <c r="P93" s="21">
        <f t="shared" si="149"/>
        <v>1.1280532648445603</v>
      </c>
      <c r="Q93" s="19">
        <f t="shared" si="150"/>
        <v>161131.33369369898</v>
      </c>
      <c r="R93" s="19">
        <v>321.344</v>
      </c>
      <c r="S93" s="19">
        <v>18086730</v>
      </c>
      <c r="T93" s="21">
        <f t="shared" si="151"/>
        <v>1.4880841652629881</v>
      </c>
      <c r="U93" s="19">
        <f t="shared" si="152"/>
        <v>56284.635779725155</v>
      </c>
      <c r="V93" s="19">
        <v>14156891.463690002</v>
      </c>
      <c r="W93" s="23">
        <v>6.206515810238958</v>
      </c>
      <c r="X93" s="19">
        <f t="shared" si="153"/>
        <v>2280972.432284023</v>
      </c>
      <c r="Y93" s="21">
        <f t="shared" si="154"/>
        <v>1.1662961623715986</v>
      </c>
      <c r="Z93" s="19">
        <f t="shared" si="155"/>
        <v>7098.226300425784</v>
      </c>
      <c r="AA93" s="19">
        <v>60488752.5</v>
      </c>
      <c r="AB93" s="21">
        <f t="shared" si="156"/>
        <v>1.096875949274456</v>
      </c>
      <c r="AC93" s="19">
        <f t="shared" si="157"/>
        <v>188236.7571823342</v>
      </c>
      <c r="AD93" s="19">
        <v>320.156</v>
      </c>
      <c r="AE93" s="19">
        <v>12668903</v>
      </c>
      <c r="AF93" s="21">
        <f t="shared" si="158"/>
        <v>0.7004529287494201</v>
      </c>
      <c r="AG93" s="19">
        <f t="shared" si="159"/>
        <v>39571.03099738877</v>
      </c>
      <c r="AH93" s="19">
        <v>15748567.853520002</v>
      </c>
      <c r="AI93" s="23">
        <v>5.802717402892216</v>
      </c>
      <c r="AJ93" s="19">
        <f t="shared" si="160"/>
        <v>2713998.763005507</v>
      </c>
      <c r="AK93" s="21">
        <f t="shared" si="161"/>
        <v>1.1124312066608957</v>
      </c>
      <c r="AL93" s="19">
        <f t="shared" si="162"/>
        <v>8477.113541540708</v>
      </c>
      <c r="AM93" s="19">
        <v>69243848.89999999</v>
      </c>
      <c r="AN93" s="21">
        <f t="shared" si="163"/>
        <v>1.144739245531638</v>
      </c>
      <c r="AO93" s="19">
        <f t="shared" si="164"/>
        <v>216281.59053711314</v>
      </c>
      <c r="AR93" s="17"/>
    </row>
    <row r="94" spans="1:41" ht="12.75">
      <c r="A94" s="22" t="s">
        <v>107</v>
      </c>
      <c r="B94" s="19">
        <v>1988.008</v>
      </c>
      <c r="C94" s="19">
        <v>33794547</v>
      </c>
      <c r="D94" s="19">
        <v>38348504.584800005</v>
      </c>
      <c r="E94" s="19">
        <v>177184577.6</v>
      </c>
      <c r="F94" s="19">
        <v>1981.97</v>
      </c>
      <c r="G94" s="19">
        <v>71400929</v>
      </c>
      <c r="H94" s="21">
        <f t="shared" si="144"/>
        <v>2.1127943807028986</v>
      </c>
      <c r="I94" s="19">
        <f t="shared" si="145"/>
        <v>36025.231966175066</v>
      </c>
      <c r="J94" s="19">
        <v>40223597.69019</v>
      </c>
      <c r="K94" s="23">
        <v>1.1936033868765916</v>
      </c>
      <c r="L94" s="19">
        <f t="shared" si="146"/>
        <v>33699299.22488464</v>
      </c>
      <c r="M94" s="21">
        <f t="shared" si="147"/>
        <v>1.0488961206099603</v>
      </c>
      <c r="N94" s="19">
        <f t="shared" si="148"/>
        <v>17002.93103572942</v>
      </c>
      <c r="O94" s="19">
        <v>190597855.60000002</v>
      </c>
      <c r="P94" s="21">
        <f t="shared" si="149"/>
        <v>1.0757022884366434</v>
      </c>
      <c r="Q94" s="19">
        <f t="shared" si="150"/>
        <v>96165.86305544485</v>
      </c>
      <c r="R94" s="19">
        <v>1953.474</v>
      </c>
      <c r="S94" s="19">
        <v>78942218</v>
      </c>
      <c r="T94" s="21">
        <f t="shared" si="151"/>
        <v>1.1056189198882833</v>
      </c>
      <c r="U94" s="19">
        <f t="shared" si="152"/>
        <v>40411.19462045566</v>
      </c>
      <c r="V94" s="19">
        <v>50309283.639029995</v>
      </c>
      <c r="W94" s="23">
        <v>1.1838677576599894</v>
      </c>
      <c r="X94" s="19">
        <f t="shared" si="153"/>
        <v>42495695.41320255</v>
      </c>
      <c r="Y94" s="21">
        <f t="shared" si="154"/>
        <v>1.2507405236727434</v>
      </c>
      <c r="Z94" s="19">
        <f t="shared" si="155"/>
        <v>21753.908889088132</v>
      </c>
      <c r="AA94" s="19">
        <v>258050188.8</v>
      </c>
      <c r="AB94" s="21">
        <f t="shared" si="156"/>
        <v>1.3538986993723552</v>
      </c>
      <c r="AC94" s="19">
        <f t="shared" si="157"/>
        <v>132098.09232167923</v>
      </c>
      <c r="AD94" s="19">
        <v>1950.483</v>
      </c>
      <c r="AE94" s="19">
        <v>120397190</v>
      </c>
      <c r="AF94" s="21">
        <f t="shared" si="158"/>
        <v>1.525130570818266</v>
      </c>
      <c r="AG94" s="19">
        <f t="shared" si="159"/>
        <v>61726.85944968503</v>
      </c>
      <c r="AH94" s="19">
        <v>56614630.187649995</v>
      </c>
      <c r="AI94" s="23">
        <v>1.1995444646567477</v>
      </c>
      <c r="AJ94" s="19">
        <f t="shared" si="160"/>
        <v>47196774.98895416</v>
      </c>
      <c r="AK94" s="21">
        <f t="shared" si="161"/>
        <v>1.1253316702710572</v>
      </c>
      <c r="AL94" s="19">
        <f t="shared" si="162"/>
        <v>24197.480823444326</v>
      </c>
      <c r="AM94" s="19">
        <v>393757717.4</v>
      </c>
      <c r="AN94" s="21">
        <f t="shared" si="163"/>
        <v>1.5258958702222811</v>
      </c>
      <c r="AO94" s="19">
        <f t="shared" si="164"/>
        <v>201877.0311763804</v>
      </c>
    </row>
    <row r="95" spans="1:44" ht="12.75">
      <c r="A95" s="22" t="s">
        <v>108</v>
      </c>
      <c r="B95" s="19">
        <v>1401.915</v>
      </c>
      <c r="C95" s="19">
        <v>28860786</v>
      </c>
      <c r="D95" s="19">
        <v>38883575.63044</v>
      </c>
      <c r="E95" s="19">
        <v>265704107.3</v>
      </c>
      <c r="F95" s="19">
        <v>1400.425</v>
      </c>
      <c r="G95" s="19">
        <v>37128365</v>
      </c>
      <c r="H95" s="21">
        <f t="shared" si="144"/>
        <v>1.2864640969930619</v>
      </c>
      <c r="I95" s="19">
        <f t="shared" si="145"/>
        <v>26512.212364103754</v>
      </c>
      <c r="J95" s="19">
        <v>36231108.49967999</v>
      </c>
      <c r="K95" s="23">
        <v>1.5904855938718585</v>
      </c>
      <c r="L95" s="19">
        <f t="shared" si="146"/>
        <v>22779903.596284345</v>
      </c>
      <c r="M95" s="21">
        <f t="shared" si="147"/>
        <v>0.9317843822808435</v>
      </c>
      <c r="N95" s="19">
        <f t="shared" si="148"/>
        <v>16266.421690761266</v>
      </c>
      <c r="O95" s="19">
        <v>161236287.5</v>
      </c>
      <c r="P95" s="21">
        <f t="shared" si="149"/>
        <v>0.6068264775371051</v>
      </c>
      <c r="Q95" s="19">
        <f t="shared" si="150"/>
        <v>115133.8254458468</v>
      </c>
      <c r="R95" s="19">
        <v>1343.289</v>
      </c>
      <c r="S95" s="19">
        <v>80180332</v>
      </c>
      <c r="T95" s="21">
        <f t="shared" si="151"/>
        <v>2.159543842019437</v>
      </c>
      <c r="U95" s="19">
        <f t="shared" si="152"/>
        <v>59689.56196321119</v>
      </c>
      <c r="V95" s="19">
        <v>45269346.71196</v>
      </c>
      <c r="W95" s="23">
        <v>1.5624536638083064</v>
      </c>
      <c r="X95" s="19">
        <f t="shared" si="153"/>
        <v>28973241.101832755</v>
      </c>
      <c r="Y95" s="21">
        <f t="shared" si="154"/>
        <v>1.2494607144675092</v>
      </c>
      <c r="Z95" s="19">
        <f t="shared" si="155"/>
        <v>21568.881381320592</v>
      </c>
      <c r="AA95" s="19">
        <v>230712212.89999998</v>
      </c>
      <c r="AB95" s="21">
        <f t="shared" si="156"/>
        <v>1.430895094877448</v>
      </c>
      <c r="AC95" s="19">
        <f t="shared" si="157"/>
        <v>171751.7324269014</v>
      </c>
      <c r="AD95" s="19">
        <v>1342.475</v>
      </c>
      <c r="AE95" s="19">
        <v>105575751</v>
      </c>
      <c r="AF95" s="21">
        <f t="shared" si="158"/>
        <v>1.3167287833130947</v>
      </c>
      <c r="AG95" s="19">
        <f t="shared" si="159"/>
        <v>78642.619788078</v>
      </c>
      <c r="AH95" s="19">
        <v>50655783.27014</v>
      </c>
      <c r="AI95" s="23">
        <v>1.5856252887282827</v>
      </c>
      <c r="AJ95" s="19">
        <f t="shared" si="160"/>
        <v>31946881.542717703</v>
      </c>
      <c r="AK95" s="21">
        <f t="shared" si="161"/>
        <v>1.1189863991732163</v>
      </c>
      <c r="AL95" s="19">
        <f t="shared" si="162"/>
        <v>23797.002955524466</v>
      </c>
      <c r="AM95" s="19">
        <v>305249603.8</v>
      </c>
      <c r="AN95" s="21">
        <f t="shared" si="163"/>
        <v>1.3230751851541884</v>
      </c>
      <c r="AO95" s="19">
        <f t="shared" si="164"/>
        <v>227378.24078660685</v>
      </c>
      <c r="AR95" s="17"/>
    </row>
    <row r="96" spans="1:44" ht="12.75">
      <c r="A96" s="22" t="s">
        <v>109</v>
      </c>
      <c r="B96" s="19">
        <v>864.458</v>
      </c>
      <c r="C96" s="19">
        <v>29673000</v>
      </c>
      <c r="D96" s="19">
        <v>17555193.56586</v>
      </c>
      <c r="E96" s="19">
        <v>59647555</v>
      </c>
      <c r="F96" s="19">
        <v>860.686</v>
      </c>
      <c r="G96" s="19">
        <v>25988692</v>
      </c>
      <c r="H96" s="21">
        <f t="shared" si="144"/>
        <v>0.8758363495433559</v>
      </c>
      <c r="I96" s="19">
        <f t="shared" si="145"/>
        <v>30195.323265395276</v>
      </c>
      <c r="J96" s="19">
        <v>20035270.39418</v>
      </c>
      <c r="K96" s="23">
        <v>1.4006267475478773</v>
      </c>
      <c r="L96" s="19">
        <f t="shared" si="146"/>
        <v>14304503.629718909</v>
      </c>
      <c r="M96" s="21">
        <f t="shared" si="147"/>
        <v>1.1412731120859336</v>
      </c>
      <c r="N96" s="19">
        <f t="shared" si="148"/>
        <v>16619.88649718818</v>
      </c>
      <c r="O96" s="19">
        <v>63794526.49999999</v>
      </c>
      <c r="P96" s="21">
        <f t="shared" si="149"/>
        <v>1.0695245848719197</v>
      </c>
      <c r="Q96" s="19">
        <f t="shared" si="150"/>
        <v>74120.5579038116</v>
      </c>
      <c r="R96" s="19">
        <v>827.761</v>
      </c>
      <c r="S96" s="19">
        <v>38021181</v>
      </c>
      <c r="T96" s="21">
        <f t="shared" si="151"/>
        <v>1.4629894032373771</v>
      </c>
      <c r="U96" s="19">
        <f t="shared" si="152"/>
        <v>45932.55903576032</v>
      </c>
      <c r="V96" s="19">
        <v>24124288.417729996</v>
      </c>
      <c r="W96" s="23">
        <v>1.3945259632868863</v>
      </c>
      <c r="X96" s="19">
        <f t="shared" si="153"/>
        <v>17299275.203789856</v>
      </c>
      <c r="Y96" s="21">
        <f t="shared" si="154"/>
        <v>1.2040909827070667</v>
      </c>
      <c r="Z96" s="19">
        <f t="shared" si="155"/>
        <v>20898.87685429714</v>
      </c>
      <c r="AA96" s="19">
        <v>77198223.5</v>
      </c>
      <c r="AB96" s="21">
        <f t="shared" si="156"/>
        <v>1.2101073201005734</v>
      </c>
      <c r="AC96" s="19">
        <f t="shared" si="157"/>
        <v>93261.4891254843</v>
      </c>
      <c r="AD96" s="19">
        <v>821.573</v>
      </c>
      <c r="AE96" s="19">
        <v>52405117</v>
      </c>
      <c r="AF96" s="21">
        <f t="shared" si="158"/>
        <v>1.3783137614794239</v>
      </c>
      <c r="AG96" s="19">
        <f t="shared" si="159"/>
        <v>63786.3184403577</v>
      </c>
      <c r="AH96" s="19">
        <v>25185193.72098</v>
      </c>
      <c r="AI96" s="23">
        <v>1.4166993489328779</v>
      </c>
      <c r="AJ96" s="19">
        <f t="shared" si="160"/>
        <v>17777373.681967616</v>
      </c>
      <c r="AK96" s="21">
        <f t="shared" si="161"/>
        <v>1.043976646476764</v>
      </c>
      <c r="AL96" s="19">
        <f t="shared" si="162"/>
        <v>21638.21557179656</v>
      </c>
      <c r="AM96" s="19">
        <v>122605339.99999997</v>
      </c>
      <c r="AN96" s="21">
        <f t="shared" si="163"/>
        <v>1.588188619392258</v>
      </c>
      <c r="AO96" s="19">
        <f t="shared" si="164"/>
        <v>149232.43582737015</v>
      </c>
      <c r="AR96" s="17"/>
    </row>
    <row r="97" spans="1:44" ht="12.75">
      <c r="A97" s="22" t="s">
        <v>110</v>
      </c>
      <c r="B97" s="19">
        <v>162.969</v>
      </c>
      <c r="C97" s="19">
        <v>2844699</v>
      </c>
      <c r="D97" s="19">
        <v>5473283.66451</v>
      </c>
      <c r="E97" s="19">
        <v>20603350.2</v>
      </c>
      <c r="F97" s="19">
        <v>161.248</v>
      </c>
      <c r="G97" s="19">
        <v>2771166</v>
      </c>
      <c r="H97" s="21">
        <f t="shared" si="144"/>
        <v>0.9741508679828692</v>
      </c>
      <c r="I97" s="19">
        <f t="shared" si="145"/>
        <v>17185.73873784481</v>
      </c>
      <c r="J97" s="19">
        <v>5999650.836480001</v>
      </c>
      <c r="K97" s="23">
        <v>4.80378383470978</v>
      </c>
      <c r="L97" s="19">
        <f t="shared" si="146"/>
        <v>1248942.7174323446</v>
      </c>
      <c r="M97" s="21">
        <f t="shared" si="147"/>
        <v>1.0961702707614231</v>
      </c>
      <c r="N97" s="19">
        <f t="shared" si="148"/>
        <v>7745.477261313906</v>
      </c>
      <c r="O97" s="19">
        <v>22356648.9</v>
      </c>
      <c r="P97" s="21">
        <f t="shared" si="149"/>
        <v>1.0850977478410282</v>
      </c>
      <c r="Q97" s="19">
        <f t="shared" si="150"/>
        <v>138647.6043113713</v>
      </c>
      <c r="R97" s="19">
        <v>156.494</v>
      </c>
      <c r="S97" s="19">
        <v>3507041</v>
      </c>
      <c r="T97" s="21">
        <f t="shared" si="151"/>
        <v>1.2655470657477754</v>
      </c>
      <c r="U97" s="19">
        <f t="shared" si="152"/>
        <v>22410.066839623243</v>
      </c>
      <c r="V97" s="19">
        <v>6913695.77166</v>
      </c>
      <c r="W97" s="23">
        <v>4.823839038863456</v>
      </c>
      <c r="X97" s="19">
        <f t="shared" si="153"/>
        <v>1433235.1713976208</v>
      </c>
      <c r="Y97" s="21">
        <f t="shared" si="154"/>
        <v>1.152349688355576</v>
      </c>
      <c r="Z97" s="19">
        <f t="shared" si="155"/>
        <v>9158.403334297933</v>
      </c>
      <c r="AA97" s="19">
        <v>24057267.8</v>
      </c>
      <c r="AB97" s="21">
        <f t="shared" si="156"/>
        <v>1.0760677017207172</v>
      </c>
      <c r="AC97" s="19">
        <f t="shared" si="157"/>
        <v>153726.45468835867</v>
      </c>
      <c r="AD97" s="19">
        <v>154.485</v>
      </c>
      <c r="AE97" s="19">
        <v>5261012</v>
      </c>
      <c r="AF97" s="21">
        <f t="shared" si="158"/>
        <v>1.5001284558692072</v>
      </c>
      <c r="AG97" s="19">
        <f t="shared" si="159"/>
        <v>34055.163931773306</v>
      </c>
      <c r="AH97" s="19">
        <v>7747376.739180002</v>
      </c>
      <c r="AI97" s="23">
        <v>4.6978792347265586</v>
      </c>
      <c r="AJ97" s="19">
        <f t="shared" si="160"/>
        <v>1649122.1574858003</v>
      </c>
      <c r="AK97" s="21">
        <f t="shared" si="161"/>
        <v>1.1205839821499455</v>
      </c>
      <c r="AL97" s="19">
        <f t="shared" si="162"/>
        <v>10674.966226402565</v>
      </c>
      <c r="AM97" s="19">
        <v>30566105.400000002</v>
      </c>
      <c r="AN97" s="21">
        <f t="shared" si="163"/>
        <v>1.2705559772668782</v>
      </c>
      <c r="AO97" s="19">
        <f t="shared" si="164"/>
        <v>197858.0794251869</v>
      </c>
      <c r="AR97" s="17"/>
    </row>
    <row r="98" spans="1:44" ht="12.75">
      <c r="A98" s="22" t="s">
        <v>111</v>
      </c>
      <c r="B98" s="19">
        <v>514.52</v>
      </c>
      <c r="C98" s="19">
        <v>11513888</v>
      </c>
      <c r="D98" s="19">
        <v>29316482.306599993</v>
      </c>
      <c r="E98" s="19">
        <v>106280161.7</v>
      </c>
      <c r="F98" s="19">
        <v>510.834</v>
      </c>
      <c r="G98" s="19">
        <v>12916424</v>
      </c>
      <c r="H98" s="21">
        <f t="shared" si="144"/>
        <v>1.121812544989147</v>
      </c>
      <c r="I98" s="19">
        <f t="shared" si="145"/>
        <v>25284.973200687502</v>
      </c>
      <c r="J98" s="19">
        <v>25804160.19764</v>
      </c>
      <c r="K98" s="23">
        <v>2.1831142868652407</v>
      </c>
      <c r="L98" s="19">
        <f t="shared" si="146"/>
        <v>11819885.176369991</v>
      </c>
      <c r="M98" s="21">
        <f t="shared" si="147"/>
        <v>0.8801929210937676</v>
      </c>
      <c r="N98" s="19">
        <f t="shared" si="148"/>
        <v>23138.40734244391</v>
      </c>
      <c r="O98" s="19">
        <v>97328111.5</v>
      </c>
      <c r="P98" s="21">
        <f t="shared" si="149"/>
        <v>0.915769320851532</v>
      </c>
      <c r="Q98" s="19">
        <f t="shared" si="150"/>
        <v>190527.86521648912</v>
      </c>
      <c r="R98" s="19">
        <v>496.665</v>
      </c>
      <c r="S98" s="19">
        <v>23312827</v>
      </c>
      <c r="T98" s="21">
        <f t="shared" si="151"/>
        <v>1.8048979345986165</v>
      </c>
      <c r="U98" s="19">
        <f t="shared" si="152"/>
        <v>46938.735364883774</v>
      </c>
      <c r="V98" s="19">
        <v>27510661.81894</v>
      </c>
      <c r="W98" s="23">
        <v>2.137592543316766</v>
      </c>
      <c r="X98" s="19">
        <f t="shared" si="153"/>
        <v>12869927.856434913</v>
      </c>
      <c r="Y98" s="21">
        <f t="shared" si="154"/>
        <v>1.0661328099124137</v>
      </c>
      <c r="Z98" s="19">
        <f t="shared" si="155"/>
        <v>25912.693377699077</v>
      </c>
      <c r="AA98" s="19">
        <v>108224734.19999999</v>
      </c>
      <c r="AB98" s="21">
        <f t="shared" si="156"/>
        <v>1.111957609492916</v>
      </c>
      <c r="AC98" s="19">
        <f t="shared" si="157"/>
        <v>217902.8806136933</v>
      </c>
      <c r="AD98" s="19">
        <v>495.402</v>
      </c>
      <c r="AE98" s="19">
        <v>58604978</v>
      </c>
      <c r="AF98" s="21">
        <f t="shared" si="158"/>
        <v>2.5138511944518784</v>
      </c>
      <c r="AG98" s="19">
        <f t="shared" si="159"/>
        <v>118297.82277826896</v>
      </c>
      <c r="AH98" s="19">
        <v>28692072.35177999</v>
      </c>
      <c r="AI98" s="23">
        <v>2.1283691903610666</v>
      </c>
      <c r="AJ98" s="19">
        <f t="shared" si="160"/>
        <v>13480777.903439078</v>
      </c>
      <c r="AK98" s="21">
        <f t="shared" si="161"/>
        <v>1.0429437336191831</v>
      </c>
      <c r="AL98" s="19">
        <f t="shared" si="162"/>
        <v>27211.79547809472</v>
      </c>
      <c r="AM98" s="19">
        <v>159545364.70000005</v>
      </c>
      <c r="AN98" s="21">
        <f t="shared" si="163"/>
        <v>1.4742042646661457</v>
      </c>
      <c r="AO98" s="19">
        <f t="shared" si="164"/>
        <v>322052.32255824574</v>
      </c>
      <c r="AR98" s="17"/>
    </row>
    <row r="99" spans="1:44" ht="12.75">
      <c r="A99" s="22" t="s">
        <v>112</v>
      </c>
      <c r="B99" s="19">
        <v>185.412</v>
      </c>
      <c r="C99" s="19">
        <v>1598196</v>
      </c>
      <c r="D99" s="19">
        <v>2532089.6540500005</v>
      </c>
      <c r="E99" s="19">
        <v>6280952.600000001</v>
      </c>
      <c r="F99" s="19">
        <v>185.039</v>
      </c>
      <c r="G99" s="19">
        <v>1582401</v>
      </c>
      <c r="H99" s="21">
        <f t="shared" si="144"/>
        <v>0.990116981897089</v>
      </c>
      <c r="I99" s="19">
        <f t="shared" si="145"/>
        <v>8551.716124708846</v>
      </c>
      <c r="J99" s="19">
        <v>2543161.85548</v>
      </c>
      <c r="K99" s="23">
        <v>1.3004684985484924</v>
      </c>
      <c r="L99" s="19">
        <f t="shared" si="146"/>
        <v>1955573.5939152157</v>
      </c>
      <c r="M99" s="21">
        <f t="shared" si="147"/>
        <v>1.0043727525256816</v>
      </c>
      <c r="N99" s="19">
        <f t="shared" si="148"/>
        <v>10568.440133783773</v>
      </c>
      <c r="O99" s="19">
        <v>4003512</v>
      </c>
      <c r="P99" s="21">
        <f t="shared" si="149"/>
        <v>0.6374052241693401</v>
      </c>
      <c r="Q99" s="19">
        <f t="shared" si="150"/>
        <v>21636.044293365183</v>
      </c>
      <c r="R99" s="19">
        <v>176.313</v>
      </c>
      <c r="S99" s="19">
        <v>8910113</v>
      </c>
      <c r="T99" s="21">
        <f t="shared" si="151"/>
        <v>5.630755415346679</v>
      </c>
      <c r="U99" s="19">
        <f t="shared" si="152"/>
        <v>50535.768774849275</v>
      </c>
      <c r="V99" s="19">
        <v>3297538.7433900004</v>
      </c>
      <c r="W99" s="23">
        <v>1.2978601747986667</v>
      </c>
      <c r="X99" s="19">
        <f t="shared" si="153"/>
        <v>2540750.3885397655</v>
      </c>
      <c r="Y99" s="21">
        <f t="shared" si="154"/>
        <v>1.2966295229241782</v>
      </c>
      <c r="Z99" s="19">
        <f t="shared" si="155"/>
        <v>14410.454070543668</v>
      </c>
      <c r="AA99" s="19">
        <v>3963295.8000000003</v>
      </c>
      <c r="AB99" s="21">
        <f t="shared" si="156"/>
        <v>0.9899547697121928</v>
      </c>
      <c r="AC99" s="19">
        <f t="shared" si="157"/>
        <v>22478.74972350309</v>
      </c>
      <c r="AD99" s="19">
        <v>174.412</v>
      </c>
      <c r="AE99" s="19">
        <v>14749230</v>
      </c>
      <c r="AF99" s="21">
        <f t="shared" si="158"/>
        <v>1.6553359087589574</v>
      </c>
      <c r="AG99" s="19">
        <f t="shared" si="159"/>
        <v>84565.45421186615</v>
      </c>
      <c r="AH99" s="19">
        <v>3647880.65793</v>
      </c>
      <c r="AI99" s="23">
        <v>1.2985509588434339</v>
      </c>
      <c r="AJ99" s="19">
        <f t="shared" si="160"/>
        <v>2809193.30357202</v>
      </c>
      <c r="AK99" s="21">
        <f t="shared" si="161"/>
        <v>1.1062434566515007</v>
      </c>
      <c r="AL99" s="19">
        <f t="shared" si="162"/>
        <v>16106.651512350181</v>
      </c>
      <c r="AM99" s="19">
        <v>19285064.1</v>
      </c>
      <c r="AN99" s="21">
        <f t="shared" si="163"/>
        <v>4.865915912710831</v>
      </c>
      <c r="AO99" s="19">
        <f t="shared" si="164"/>
        <v>110571.88782881912</v>
      </c>
      <c r="AR99" s="17"/>
    </row>
    <row r="100" spans="1:44" ht="12.75">
      <c r="A100" s="22" t="s">
        <v>113</v>
      </c>
      <c r="B100" s="19">
        <v>49.52</v>
      </c>
      <c r="C100" s="19">
        <v>126691</v>
      </c>
      <c r="D100" s="19">
        <v>4768096.00532</v>
      </c>
      <c r="E100" s="19">
        <v>7358486.4</v>
      </c>
      <c r="F100" s="19">
        <v>48.591</v>
      </c>
      <c r="G100" s="19">
        <v>237609</v>
      </c>
      <c r="H100" s="21">
        <f t="shared" si="144"/>
        <v>1.8755002328500052</v>
      </c>
      <c r="I100" s="19">
        <f t="shared" si="145"/>
        <v>4889.97962585664</v>
      </c>
      <c r="J100" s="19">
        <v>6274290.17293</v>
      </c>
      <c r="K100" s="23">
        <v>7.851614055468287</v>
      </c>
      <c r="L100" s="19">
        <f t="shared" si="146"/>
        <v>799108.3271038069</v>
      </c>
      <c r="M100" s="21">
        <f t="shared" si="147"/>
        <v>1.3158900672153968</v>
      </c>
      <c r="N100" s="19">
        <f t="shared" si="148"/>
        <v>16445.603653018192</v>
      </c>
      <c r="O100" s="19">
        <v>8953763.300000004</v>
      </c>
      <c r="P100" s="21">
        <f t="shared" si="149"/>
        <v>1.21679416299526</v>
      </c>
      <c r="Q100" s="19">
        <f t="shared" si="150"/>
        <v>184267.93644913676</v>
      </c>
      <c r="R100" s="19">
        <v>50.35</v>
      </c>
      <c r="S100" s="19">
        <v>219515</v>
      </c>
      <c r="T100" s="21">
        <f t="shared" si="151"/>
        <v>0.9238496858283988</v>
      </c>
      <c r="U100" s="19">
        <f t="shared" si="152"/>
        <v>4359.781529294935</v>
      </c>
      <c r="V100" s="19">
        <v>4073416.25158</v>
      </c>
      <c r="W100" s="23">
        <v>7.687079054137172</v>
      </c>
      <c r="X100" s="19">
        <f t="shared" si="153"/>
        <v>529904.3008264231</v>
      </c>
      <c r="Y100" s="21">
        <f t="shared" si="154"/>
        <v>0.6492234403111412</v>
      </c>
      <c r="Z100" s="19">
        <f t="shared" si="155"/>
        <v>10524.415110753189</v>
      </c>
      <c r="AA100" s="19">
        <v>9110305.800000004</v>
      </c>
      <c r="AB100" s="21">
        <f t="shared" si="156"/>
        <v>1.0174834306821579</v>
      </c>
      <c r="AC100" s="19">
        <f t="shared" si="157"/>
        <v>180939.53922542214</v>
      </c>
      <c r="AD100" s="19">
        <v>50.988</v>
      </c>
      <c r="AE100" s="19">
        <v>228094</v>
      </c>
      <c r="AF100" s="21">
        <f t="shared" si="158"/>
        <v>1.0390816117349613</v>
      </c>
      <c r="AG100" s="19">
        <f t="shared" si="159"/>
        <v>4473.483957009493</v>
      </c>
      <c r="AH100" s="19">
        <v>6273922.731039999</v>
      </c>
      <c r="AI100" s="23">
        <v>7.07896386304428</v>
      </c>
      <c r="AJ100" s="19">
        <f t="shared" si="160"/>
        <v>886276.9823975232</v>
      </c>
      <c r="AK100" s="21">
        <f t="shared" si="161"/>
        <v>1.5402115432240604</v>
      </c>
      <c r="AL100" s="19">
        <f t="shared" si="162"/>
        <v>17382.06994582104</v>
      </c>
      <c r="AM100" s="19">
        <v>14949338</v>
      </c>
      <c r="AN100" s="21">
        <f t="shared" si="163"/>
        <v>1.640926037850452</v>
      </c>
      <c r="AO100" s="19">
        <f t="shared" si="164"/>
        <v>293193.2611594885</v>
      </c>
      <c r="AR100" s="17"/>
    </row>
    <row r="101" spans="23:35" ht="12.75">
      <c r="W101" s="24"/>
      <c r="AI101" s="24"/>
    </row>
    <row r="102" spans="23:35" ht="12.75">
      <c r="W102" s="24"/>
      <c r="AD102" s="28" t="s">
        <v>116</v>
      </c>
      <c r="AI102" s="24"/>
    </row>
    <row r="103" spans="1:41" ht="12.75">
      <c r="A103" s="25"/>
      <c r="B103" s="26">
        <f aca="true" t="shared" si="165" ref="B103:G103">SUM(B11:B100)-B9</f>
        <v>0</v>
      </c>
      <c r="C103" s="26">
        <f t="shared" si="165"/>
        <v>0</v>
      </c>
      <c r="D103" s="26">
        <f t="shared" si="165"/>
        <v>0</v>
      </c>
      <c r="E103" s="26">
        <f t="shared" si="165"/>
        <v>0</v>
      </c>
      <c r="F103" s="26">
        <f t="shared" si="165"/>
        <v>0</v>
      </c>
      <c r="G103" s="26">
        <f t="shared" si="165"/>
        <v>0</v>
      </c>
      <c r="H103" s="26"/>
      <c r="I103" s="26"/>
      <c r="J103" s="26">
        <f>SUM(J11:J100)-J9</f>
        <v>0</v>
      </c>
      <c r="K103" s="26"/>
      <c r="L103" s="26"/>
      <c r="M103" s="26"/>
      <c r="N103" s="26"/>
      <c r="O103" s="26">
        <f>SUM(O11:O100)-O9</f>
        <v>0</v>
      </c>
      <c r="P103" s="26"/>
      <c r="Q103" s="26"/>
      <c r="R103" s="26">
        <f>SUM(R11:R100)-R9</f>
        <v>0</v>
      </c>
      <c r="S103" s="26">
        <f>SUM(S11:S100)-S9</f>
        <v>0</v>
      </c>
      <c r="T103" s="26"/>
      <c r="U103" s="26"/>
      <c r="V103" s="26">
        <f>SUM(V11:V100)-V9</f>
        <v>0</v>
      </c>
      <c r="W103" s="26"/>
      <c r="X103" s="26"/>
      <c r="Y103" s="26"/>
      <c r="Z103" s="26"/>
      <c r="AA103" s="26">
        <f>SUM(AA11:AA100)-AA9</f>
        <v>0</v>
      </c>
      <c r="AB103" s="26"/>
      <c r="AC103" s="26"/>
      <c r="AD103" s="26">
        <f>SUM(AD11:AD100)-AD9</f>
        <v>0</v>
      </c>
      <c r="AE103" s="26">
        <f>SUM(AE11:AE100)-AE9</f>
        <v>0</v>
      </c>
      <c r="AF103" s="26"/>
      <c r="AG103" s="26"/>
      <c r="AH103" s="26">
        <f>SUM(AH11:AH100)-AH9</f>
        <v>0</v>
      </c>
      <c r="AI103" s="26"/>
      <c r="AJ103" s="26"/>
      <c r="AK103" s="26"/>
      <c r="AL103" s="26"/>
      <c r="AM103" s="26">
        <f>SUM(AM11:AM100)-AM9</f>
        <v>0</v>
      </c>
      <c r="AN103" s="26"/>
      <c r="AO103" s="26"/>
    </row>
    <row r="104" spans="1:41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7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7"/>
      <c r="AJ104" s="25"/>
      <c r="AK104" s="25"/>
      <c r="AL104" s="25"/>
      <c r="AM104" s="25"/>
      <c r="AN104" s="25"/>
      <c r="AO104" s="25"/>
    </row>
    <row r="105" spans="1:41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7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7"/>
      <c r="AJ105" s="25"/>
      <c r="AK105" s="25"/>
      <c r="AL105" s="25"/>
      <c r="AM105" s="25"/>
      <c r="AN105" s="25"/>
      <c r="AO105" s="25"/>
    </row>
    <row r="106" spans="1:41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7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7"/>
      <c r="AJ106" s="25"/>
      <c r="AK106" s="25"/>
      <c r="AL106" s="25"/>
      <c r="AM106" s="25"/>
      <c r="AN106" s="25"/>
      <c r="AO106" s="25"/>
    </row>
    <row r="107" spans="1:41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</row>
    <row r="108" spans="1:41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</row>
    <row r="109" spans="1:41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</row>
    <row r="110" spans="1:41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</row>
    <row r="111" spans="1:41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</row>
    <row r="112" spans="1:41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</row>
    <row r="113" spans="1:41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</row>
    <row r="114" spans="1:41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</row>
    <row r="115" spans="1:41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</row>
    <row r="116" spans="1:41" ht="12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</row>
  </sheetData>
  <sheetProtection/>
  <mergeCells count="7">
    <mergeCell ref="AD5:AO5"/>
    <mergeCell ref="O1:Q1"/>
    <mergeCell ref="B3:Q3"/>
    <mergeCell ref="A5:A6"/>
    <mergeCell ref="B5:E5"/>
    <mergeCell ref="F5:Q5"/>
    <mergeCell ref="R5:AC5"/>
  </mergeCells>
  <printOptions/>
  <pageMargins left="0.2362204724409449" right="0.1968503937007874" top="0.1968503937007874" bottom="0.1968503937007874" header="0.15748031496062992" footer="0.15748031496062992"/>
  <pageSetup errors="blank" fitToHeight="2" fitToWidth="2" horizontalDpi="600" verticalDpi="600" orientation="landscape" paperSize="9" scale="70" r:id="rId1"/>
  <rowBreaks count="1" manualBreakCount="1">
    <brk id="55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Домбровский Е.А.</dc:creator>
  <cp:keywords/>
  <dc:description/>
  <cp:lastModifiedBy>Домбровский Е.А.</cp:lastModifiedBy>
  <cp:lastPrinted>2012-09-17T15:25:00Z</cp:lastPrinted>
  <dcterms:created xsi:type="dcterms:W3CDTF">2012-09-17T13:34:50Z</dcterms:created>
  <dcterms:modified xsi:type="dcterms:W3CDTF">2012-09-17T15:25:05Z</dcterms:modified>
  <cp:category/>
  <cp:version/>
  <cp:contentType/>
  <cp:contentStatus/>
</cp:coreProperties>
</file>